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9200" windowHeight="11595" activeTab="2"/>
  </bookViews>
  <sheets>
    <sheet name="Read Me" sheetId="1" r:id="rId1"/>
    <sheet name="Non-jumbo Sample Calc" sheetId="2" r:id="rId2"/>
    <sheet name="Jumbo Sample Calc" sheetId="3" r:id="rId3"/>
  </sheets>
  <definedNames/>
  <calcPr fullCalcOnLoad="1"/>
</workbook>
</file>

<file path=xl/comments2.xml><?xml version="1.0" encoding="utf-8"?>
<comments xmlns="http://schemas.openxmlformats.org/spreadsheetml/2006/main">
  <authors>
    <author>SREIGLES</author>
    <author>Conrad, Chris</author>
  </authors>
  <commentList>
    <comment ref="H46" authorId="0">
      <text>
        <r>
          <rPr>
            <b/>
            <sz val="9"/>
            <rFont val="Tahoma"/>
            <family val="2"/>
          </rPr>
          <t>SREIGLES:</t>
        </r>
        <r>
          <rPr>
            <sz val="9"/>
            <rFont val="Tahoma"/>
            <family val="2"/>
          </rPr>
          <t xml:space="preserve">
</t>
        </r>
      </text>
    </comment>
    <comment ref="K17" authorId="1">
      <text>
        <r>
          <rPr>
            <b/>
            <sz val="9"/>
            <rFont val="Tahoma"/>
            <family val="0"/>
          </rPr>
          <t>Conrad, Chris:</t>
        </r>
        <r>
          <rPr>
            <sz val="9"/>
            <rFont val="Tahoma"/>
            <family val="0"/>
          </rPr>
          <t xml:space="preserve">
Use "Current Spreads" tab.  Note that credit rating and WAL must be transposed.</t>
        </r>
      </text>
    </comment>
    <comment ref="Q18" authorId="1">
      <text>
        <r>
          <rPr>
            <b/>
            <sz val="9"/>
            <rFont val="Tahoma"/>
            <family val="0"/>
          </rPr>
          <t>Conrad, Chris:</t>
        </r>
        <r>
          <rPr>
            <sz val="9"/>
            <rFont val="Tahoma"/>
            <family val="0"/>
          </rPr>
          <t xml:space="preserve">
Use Table A</t>
        </r>
      </text>
    </comment>
  </commentList>
</comments>
</file>

<file path=xl/comments3.xml><?xml version="1.0" encoding="utf-8"?>
<comments xmlns="http://schemas.openxmlformats.org/spreadsheetml/2006/main">
  <authors>
    <author>Conrad, Chris</author>
  </authors>
  <commentList>
    <comment ref="M14" authorId="0">
      <text>
        <r>
          <rPr>
            <b/>
            <sz val="9"/>
            <rFont val="Tahoma"/>
            <family val="2"/>
          </rPr>
          <t>Conrad, Chris:</t>
        </r>
        <r>
          <rPr>
            <sz val="9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9"/>
            <rFont val="Tahoma"/>
            <family val="0"/>
          </rPr>
          <t>Conrad, Chris:</t>
        </r>
        <r>
          <rPr>
            <sz val="9"/>
            <rFont val="Tahoma"/>
            <family val="0"/>
          </rPr>
          <t xml:space="preserve">
Source: Non-jumbo tab.
</t>
        </r>
      </text>
    </comment>
  </commentList>
</comments>
</file>

<file path=xl/sharedStrings.xml><?xml version="1.0" encoding="utf-8"?>
<sst xmlns="http://schemas.openxmlformats.org/spreadsheetml/2006/main" count="188" uniqueCount="114">
  <si>
    <t>WAL</t>
  </si>
  <si>
    <t>Aaa</t>
  </si>
  <si>
    <t>Aa1</t>
  </si>
  <si>
    <t>Aa2</t>
  </si>
  <si>
    <t>Aa3</t>
  </si>
  <si>
    <t>A1</t>
  </si>
  <si>
    <t>A2</t>
  </si>
  <si>
    <t>A3</t>
  </si>
  <si>
    <t>Baa1</t>
  </si>
  <si>
    <t>Baa2</t>
  </si>
  <si>
    <t>Baa3</t>
  </si>
  <si>
    <t>Ba1</t>
  </si>
  <si>
    <t>Ba2</t>
  </si>
  <si>
    <t>Ba3</t>
  </si>
  <si>
    <t>B1</t>
  </si>
  <si>
    <t>B2</t>
  </si>
  <si>
    <t>B3</t>
  </si>
  <si>
    <t>Caa1</t>
  </si>
  <si>
    <t>Caa2</t>
  </si>
  <si>
    <t>Caa3</t>
  </si>
  <si>
    <t>Ca</t>
  </si>
  <si>
    <t>Rating</t>
  </si>
  <si>
    <t>Treasuries</t>
  </si>
  <si>
    <t>Credit Quality</t>
  </si>
  <si>
    <t>A=</t>
  </si>
  <si>
    <t>B=</t>
  </si>
  <si>
    <t>C=</t>
  </si>
  <si>
    <t>D=</t>
  </si>
  <si>
    <t>A</t>
  </si>
  <si>
    <t>B</t>
  </si>
  <si>
    <t>C</t>
  </si>
  <si>
    <t>D</t>
  </si>
  <si>
    <t>Weight</t>
  </si>
  <si>
    <t>Bucket Weighting</t>
  </si>
  <si>
    <t>*Source: http://www.federalreserve.gov/Releases/H15/data.htm</t>
  </si>
  <si>
    <t>Iq =</t>
  </si>
  <si>
    <t>Cd =</t>
  </si>
  <si>
    <t>Cq =</t>
  </si>
  <si>
    <t>FRED Graph Observations</t>
  </si>
  <si>
    <t>Federal Reserve Economic Data</t>
  </si>
  <si>
    <t>Link: https://fred.stlouisfed.org</t>
  </si>
  <si>
    <t>Help: https://fred.stlouisfed.org/help-faq</t>
  </si>
  <si>
    <t>Economic Research Division</t>
  </si>
  <si>
    <t>Federal Reserve Bank of St. Louis</t>
  </si>
  <si>
    <t>BAMLC4A0C710YEY</t>
  </si>
  <si>
    <t>Frequency: Daily, Close</t>
  </si>
  <si>
    <t>observation_date</t>
  </si>
  <si>
    <t>BAMLC2A0C35YEY</t>
  </si>
  <si>
    <t>BAMLC7A0C1015YEY</t>
  </si>
  <si>
    <t>BAMLC8A0C15PYEY</t>
  </si>
  <si>
    <t>+15Y</t>
  </si>
  <si>
    <t>10Y - 15Y</t>
  </si>
  <si>
    <t>7Y - 10Y</t>
  </si>
  <si>
    <t>5Y - 7Y</t>
  </si>
  <si>
    <t>3Y - 5Y</t>
  </si>
  <si>
    <t>BAMLC3A0C57YEY</t>
  </si>
  <si>
    <t>1Y - 3Y</t>
  </si>
  <si>
    <t>BAMLC1A0C13YEY</t>
  </si>
  <si>
    <t>Prior QE Rates</t>
  </si>
  <si>
    <t>Notes</t>
  </si>
  <si>
    <t>BofA effective corporate yield for 4/25/16</t>
  </si>
  <si>
    <t>BofA effective corporate yield for 12/31/15</t>
  </si>
  <si>
    <t>Id = Iq + Cd - Cq</t>
  </si>
  <si>
    <t>RESULTS</t>
  </si>
  <si>
    <t>10+</t>
  </si>
  <si>
    <t>CALCULATIONS</t>
  </si>
  <si>
    <t>Business Day Rates</t>
  </si>
  <si>
    <t>Valuation Rate Bucket</t>
  </si>
  <si>
    <t>Valuation Rate Bucket Weighting</t>
  </si>
  <si>
    <t xml:space="preserve">Proposed Baseline Annual Default Costs </t>
  </si>
  <si>
    <t>(in bps) using Moody’s Data</t>
  </si>
  <si>
    <t>(weights = credit quality distribution)</t>
  </si>
  <si>
    <t xml:space="preserve">Investment and Default Expenses </t>
  </si>
  <si>
    <t>Maturity</t>
  </si>
  <si>
    <t>Rounded to nearest 25 bps</t>
  </si>
  <si>
    <t>Proposed Valuation Rates</t>
  </si>
  <si>
    <t>Net Yields</t>
  </si>
  <si>
    <t>Yields before Investment and Default Exp</t>
  </si>
  <si>
    <t>12/31/15 Current VM-20 Spreads (bps)**</t>
  </si>
  <si>
    <t>Distribution*</t>
  </si>
  <si>
    <t>as of December 2014_1970-2014 raw data***</t>
  </si>
  <si>
    <t>*No Aaa/AAA included in credit quality distribution</t>
  </si>
  <si>
    <t>**Available 2 to 3 weeks after the end of the quarter, i.e., mid to late January for Q4</t>
  </si>
  <si>
    <t/>
  </si>
  <si>
    <t>Note: same as tables 3, 4, &amp; 5 in Draft Language</t>
  </si>
  <si>
    <t>***Default costs updated annually.  Use default costs consistent with VM-20, i.e., use default costs associated with a specific quarter's VM-20 spreads.</t>
  </si>
  <si>
    <t>Non-Jumbo Sample Calculation</t>
  </si>
  <si>
    <t>Sample Calculation for Q1 2016 Issues</t>
  </si>
  <si>
    <t>(use Q4 2015 data due to one quarter lag)</t>
  </si>
  <si>
    <t>Green = Final Result</t>
  </si>
  <si>
    <t>Treasury Rates</t>
  </si>
  <si>
    <t>Daily Corporate Rates</t>
  </si>
  <si>
    <t>Investment Expenses (given)</t>
  </si>
  <si>
    <t xml:space="preserve">   The "non-jumbo" tab contains a sample calculation for Q1 2016 issues, i.e., uses Q4 2015 data</t>
  </si>
  <si>
    <t xml:space="preserve">2Y Constant </t>
  </si>
  <si>
    <t xml:space="preserve">5Y Constant </t>
  </si>
  <si>
    <t xml:space="preserve">10Y Constant </t>
  </si>
  <si>
    <t xml:space="preserve">30Y Constant </t>
  </si>
  <si>
    <t>Source: NAIC website</t>
  </si>
  <si>
    <t>2Y</t>
  </si>
  <si>
    <t>5Y</t>
  </si>
  <si>
    <t>10Y</t>
  </si>
  <si>
    <t>30Y</t>
  </si>
  <si>
    <t>10Y+</t>
  </si>
  <si>
    <t xml:space="preserve">Weighted Average Default Costs by WAL </t>
  </si>
  <si>
    <t>PARAMETERS</t>
  </si>
  <si>
    <t>Blue = Given Parameters</t>
  </si>
  <si>
    <t>Average Treasuries (a)</t>
  </si>
  <si>
    <t>Weighted Average VM-20 Spreads (b)</t>
  </si>
  <si>
    <t>Weighted Average Yield (a + b)</t>
  </si>
  <si>
    <t>This Spreadsheet contains sample calculations per the American Academy of Actuaries SVL Interest Rate Modernization Work Group letter of July 15, 2016.</t>
  </si>
  <si>
    <t xml:space="preserve">   The "jumbo" tab contains a sample calculation for a contract issued on April 26, 2016.</t>
  </si>
  <si>
    <t>(Source:  Work group letter of July 15, 2016)</t>
  </si>
  <si>
    <t>SVL Sample Calculation for Jumbo issued on April 26, 2016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</si>
</sst>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"/>
    <numFmt numFmtId="165" formatCode="[$-409]dddd\,\ mmmm\ dd\,\ yyyy"/>
    <numFmt numFmtId="166" formatCode="[$-409]d\-mmm\-yy;@"/>
    <numFmt numFmtId="167" formatCode="m/d;@"/>
    <numFmt numFmtId="168" formatCode="mmm\-yyyy"/>
    <numFmt numFmtId="169" formatCode="[$-409]mmmmm\-yy;@"/>
    <numFmt numFmtId="170" formatCode="_(* #,##0.0_);_(* \(#,##0.0\);_(* &quot;-&quot;??_);_(@_)"/>
    <numFmt numFmtId="171" formatCode="_(* #,##0_);_(* \(#,##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0%"/>
    <numFmt numFmtId="179" formatCode="0.000%"/>
    <numFmt numFmtId="180" formatCode="0.0"/>
    <numFmt numFmtId="181" formatCode="_(* #,##0.000_);_(* \(#,##0.000\);_(* &quot;-&quot;??_);_(@_)"/>
    <numFmt numFmtId="182" formatCode="0.00000000"/>
    <numFmt numFmtId="183" formatCode="_(* #,##0.0_);_(* \(#,##0.0\);_(* &quot;-&quot;?_);_(@_)"/>
    <numFmt numFmtId="184" formatCode="0.00000000000000%"/>
    <numFmt numFmtId="185" formatCode="0.0000000000000%"/>
    <numFmt numFmtId="186" formatCode="0.000000000000%"/>
    <numFmt numFmtId="187" formatCode="0.00000000000%"/>
    <numFmt numFmtId="188" formatCode="0.0000000000%"/>
    <numFmt numFmtId="189" formatCode="0.000000000%"/>
    <numFmt numFmtId="190" formatCode="0.00000000%"/>
    <numFmt numFmtId="191" formatCode="0.0000000%"/>
    <numFmt numFmtId="192" formatCode="0.000000%"/>
    <numFmt numFmtId="193" formatCode="0.00000%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00000000000000000%"/>
    <numFmt numFmtId="199" formatCode="0.00000000000000000%"/>
    <numFmt numFmtId="200" formatCode="0.0000000000000000%"/>
    <numFmt numFmtId="201" formatCode="0.000000000000000%"/>
    <numFmt numFmtId="202" formatCode="0.0000000000000000000%"/>
    <numFmt numFmtId="203" formatCode="0.00000000000000000000%"/>
    <numFmt numFmtId="204" formatCode="0.000000000"/>
  </numFmts>
  <fonts count="5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2"/>
      <name val="Arial"/>
      <family val="2"/>
    </font>
    <font>
      <sz val="10"/>
      <color indexed="53"/>
      <name val="Arial"/>
      <family val="2"/>
    </font>
    <font>
      <sz val="10"/>
      <color indexed="17"/>
      <name val="Arial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Calibri"/>
      <family val="2"/>
    </font>
    <font>
      <sz val="10"/>
      <color theme="4"/>
      <name val="Arial"/>
      <family val="2"/>
    </font>
    <font>
      <sz val="10"/>
      <color theme="9" tint="-0.24997000396251678"/>
      <name val="Arial"/>
      <family val="2"/>
    </font>
    <font>
      <sz val="10"/>
      <color rgb="FF00B050"/>
      <name val="Arial"/>
      <family val="2"/>
    </font>
    <font>
      <sz val="10"/>
      <color rgb="FF0070C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>
      <alignment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1" fillId="0" borderId="0" xfId="0" applyFont="1" applyAlignment="1">
      <alignment/>
    </xf>
    <xf numFmtId="10" fontId="0" fillId="0" borderId="0" xfId="0" applyNumberFormat="1" applyAlignment="1">
      <alignment/>
    </xf>
    <xf numFmtId="10" fontId="0" fillId="0" borderId="0" xfId="60" applyNumberFormat="1" applyFont="1" applyAlignment="1">
      <alignment/>
    </xf>
    <xf numFmtId="0" fontId="1" fillId="0" borderId="10" xfId="0" applyFont="1" applyBorder="1" applyAlignment="1" quotePrefix="1">
      <alignment horizontal="center"/>
    </xf>
    <xf numFmtId="0" fontId="1" fillId="0" borderId="0" xfId="0" applyFont="1" applyBorder="1" applyAlignment="1" quotePrefix="1">
      <alignment horizontal="center"/>
    </xf>
    <xf numFmtId="10" fontId="0" fillId="0" borderId="0" xfId="6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0" xfId="0" applyFont="1" applyAlignment="1" quotePrefix="1">
      <alignment/>
    </xf>
    <xf numFmtId="10" fontId="0" fillId="0" borderId="0" xfId="0" applyNumberFormat="1" applyBorder="1" applyAlignment="1">
      <alignment/>
    </xf>
    <xf numFmtId="0" fontId="1" fillId="0" borderId="0" xfId="0" applyFont="1" applyAlignment="1">
      <alignment horizontal="center"/>
    </xf>
    <xf numFmtId="2" fontId="1" fillId="0" borderId="0" xfId="0" applyNumberFormat="1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ont="1" applyAlignment="1">
      <alignment/>
    </xf>
    <xf numFmtId="171" fontId="0" fillId="0" borderId="0" xfId="60" applyNumberFormat="1" applyFont="1" applyBorder="1" applyAlignment="1">
      <alignment/>
    </xf>
    <xf numFmtId="171" fontId="1" fillId="0" borderId="0" xfId="42" applyNumberFormat="1" applyFont="1" applyBorder="1" applyAlignment="1">
      <alignment horizontal="center"/>
    </xf>
    <xf numFmtId="9" fontId="0" fillId="0" borderId="0" xfId="0" applyNumberFormat="1" applyAlignment="1">
      <alignment/>
    </xf>
    <xf numFmtId="10" fontId="0" fillId="0" borderId="0" xfId="60" applyNumberFormat="1" applyFont="1" applyFill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 quotePrefix="1">
      <alignment horizontal="center"/>
    </xf>
    <xf numFmtId="10" fontId="0" fillId="0" borderId="15" xfId="60" applyNumberFormat="1" applyFont="1" applyBorder="1" applyAlignment="1">
      <alignment/>
    </xf>
    <xf numFmtId="10" fontId="0" fillId="0" borderId="10" xfId="60" applyNumberFormat="1" applyFont="1" applyBorder="1" applyAlignment="1">
      <alignment/>
    </xf>
    <xf numFmtId="10" fontId="0" fillId="0" borderId="16" xfId="60" applyNumberFormat="1" applyFont="1" applyBorder="1" applyAlignment="1">
      <alignment/>
    </xf>
    <xf numFmtId="10" fontId="0" fillId="0" borderId="14" xfId="0" applyNumberFormat="1" applyBorder="1" applyAlignment="1">
      <alignment/>
    </xf>
    <xf numFmtId="0" fontId="2" fillId="0" borderId="0" xfId="0" applyNumberFormat="1" applyFont="1" applyFill="1" applyBorder="1" applyAlignment="1" applyProtection="1">
      <alignment horizontal="left"/>
      <protection/>
    </xf>
    <xf numFmtId="14" fontId="0" fillId="0" borderId="0" xfId="0" applyNumberFormat="1" applyAlignment="1">
      <alignment/>
    </xf>
    <xf numFmtId="10" fontId="0" fillId="0" borderId="11" xfId="60" applyNumberFormat="1" applyFont="1" applyBorder="1" applyAlignment="1">
      <alignment/>
    </xf>
    <xf numFmtId="10" fontId="0" fillId="0" borderId="12" xfId="60" applyNumberFormat="1" applyFont="1" applyBorder="1" applyAlignment="1">
      <alignment/>
    </xf>
    <xf numFmtId="0" fontId="51" fillId="0" borderId="14" xfId="0" applyFont="1" applyBorder="1" applyAlignment="1">
      <alignment vertical="center"/>
    </xf>
    <xf numFmtId="0" fontId="0" fillId="0" borderId="13" xfId="0" applyFont="1" applyBorder="1" applyAlignment="1">
      <alignment/>
    </xf>
    <xf numFmtId="10" fontId="0" fillId="0" borderId="14" xfId="60" applyNumberFormat="1" applyFont="1" applyBorder="1" applyAlignment="1">
      <alignment/>
    </xf>
    <xf numFmtId="0" fontId="0" fillId="0" borderId="15" xfId="0" applyBorder="1" applyAlignment="1">
      <alignment/>
    </xf>
    <xf numFmtId="0" fontId="3" fillId="0" borderId="0" xfId="0" applyNumberFormat="1" applyFont="1" applyFill="1" applyBorder="1" applyAlignment="1" applyProtection="1" quotePrefix="1">
      <alignment horizontal="left"/>
      <protection/>
    </xf>
    <xf numFmtId="171" fontId="1" fillId="0" borderId="0" xfId="42" applyNumberFormat="1" applyFont="1" applyBorder="1" applyAlignment="1" quotePrefix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7" xfId="0" applyBorder="1" applyAlignment="1">
      <alignment/>
    </xf>
    <xf numFmtId="0" fontId="1" fillId="0" borderId="13" xfId="0" applyFont="1" applyBorder="1" applyAlignment="1">
      <alignment horizontal="center"/>
    </xf>
    <xf numFmtId="9" fontId="0" fillId="0" borderId="0" xfId="0" applyNumberFormat="1" applyBorder="1" applyAlignment="1">
      <alignment/>
    </xf>
    <xf numFmtId="10" fontId="1" fillId="0" borderId="13" xfId="60" applyNumberFormat="1" applyFont="1" applyBorder="1" applyAlignment="1">
      <alignment horizontal="center"/>
    </xf>
    <xf numFmtId="10" fontId="0" fillId="0" borderId="0" xfId="6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0" fontId="0" fillId="0" borderId="13" xfId="60" applyNumberFormat="1" applyFont="1" applyBorder="1" applyAlignment="1">
      <alignment/>
    </xf>
    <xf numFmtId="171" fontId="0" fillId="0" borderId="13" xfId="60" applyNumberFormat="1" applyFont="1" applyBorder="1" applyAlignment="1">
      <alignment/>
    </xf>
    <xf numFmtId="171" fontId="0" fillId="0" borderId="14" xfId="60" applyNumberFormat="1" applyFont="1" applyBorder="1" applyAlignment="1">
      <alignment/>
    </xf>
    <xf numFmtId="9" fontId="0" fillId="0" borderId="14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7" xfId="0" applyFont="1" applyBorder="1" applyAlignment="1" quotePrefix="1">
      <alignment/>
    </xf>
    <xf numFmtId="10" fontId="0" fillId="0" borderId="11" xfId="0" applyNumberFormat="1" applyBorder="1" applyAlignment="1">
      <alignment/>
    </xf>
    <xf numFmtId="0" fontId="0" fillId="0" borderId="13" xfId="0" applyFont="1" applyBorder="1" applyAlignment="1" quotePrefix="1">
      <alignment/>
    </xf>
    <xf numFmtId="0" fontId="0" fillId="0" borderId="0" xfId="0" applyFont="1" applyBorder="1" applyAlignment="1" quotePrefix="1">
      <alignment/>
    </xf>
    <xf numFmtId="0" fontId="51" fillId="0" borderId="0" xfId="0" applyFont="1" applyBorder="1" applyAlignment="1">
      <alignment horizontal="center" vertical="center"/>
    </xf>
    <xf numFmtId="43" fontId="0" fillId="0" borderId="0" xfId="42" applyFont="1" applyBorder="1" applyAlignment="1">
      <alignment/>
    </xf>
    <xf numFmtId="180" fontId="0" fillId="0" borderId="0" xfId="0" applyNumberFormat="1" applyBorder="1" applyAlignment="1">
      <alignment/>
    </xf>
    <xf numFmtId="10" fontId="1" fillId="0" borderId="0" xfId="60" applyNumberFormat="1" applyFont="1" applyBorder="1" applyAlignment="1">
      <alignment/>
    </xf>
    <xf numFmtId="0" fontId="0" fillId="0" borderId="16" xfId="0" applyBorder="1" applyAlignment="1">
      <alignment/>
    </xf>
    <xf numFmtId="10" fontId="1" fillId="0" borderId="0" xfId="0" applyNumberFormat="1" applyFont="1" applyBorder="1" applyAlignment="1">
      <alignment/>
    </xf>
    <xf numFmtId="10" fontId="1" fillId="0" borderId="0" xfId="60" applyNumberFormat="1" applyFont="1" applyBorder="1" applyAlignment="1" quotePrefix="1">
      <alignment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 quotePrefix="1">
      <alignment horizontal="center"/>
    </xf>
    <xf numFmtId="10" fontId="0" fillId="0" borderId="0" xfId="60" applyNumberFormat="1" applyFont="1" applyFill="1" applyBorder="1" applyAlignment="1">
      <alignment/>
    </xf>
    <xf numFmtId="10" fontId="4" fillId="0" borderId="0" xfId="60" applyNumberFormat="1" applyFont="1" applyFill="1" applyBorder="1" applyAlignment="1">
      <alignment/>
    </xf>
    <xf numFmtId="10" fontId="0" fillId="0" borderId="0" xfId="0" applyNumberFormat="1" applyFill="1" applyBorder="1" applyAlignment="1">
      <alignment/>
    </xf>
    <xf numFmtId="10" fontId="1" fillId="33" borderId="18" xfId="60" applyNumberFormat="1" applyFont="1" applyFill="1" applyBorder="1" applyAlignment="1">
      <alignment/>
    </xf>
    <xf numFmtId="10" fontId="0" fillId="0" borderId="19" xfId="60" applyNumberFormat="1" applyFont="1" applyBorder="1" applyAlignment="1">
      <alignment/>
    </xf>
    <xf numFmtId="10" fontId="0" fillId="0" borderId="20" xfId="0" applyNumberFormat="1" applyBorder="1" applyAlignment="1">
      <alignment/>
    </xf>
    <xf numFmtId="10" fontId="1" fillId="33" borderId="21" xfId="60" applyNumberFormat="1" applyFont="1" applyFill="1" applyBorder="1" applyAlignment="1">
      <alignment/>
    </xf>
    <xf numFmtId="0" fontId="0" fillId="0" borderId="17" xfId="0" applyNumberFormat="1" applyFont="1" applyFill="1" applyBorder="1" applyAlignment="1" applyProtection="1">
      <alignment horizontal="left"/>
      <protection/>
    </xf>
    <xf numFmtId="0" fontId="0" fillId="0" borderId="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10" fontId="4" fillId="0" borderId="17" xfId="60" applyNumberFormat="1" applyFont="1" applyBorder="1" applyAlignment="1">
      <alignment/>
    </xf>
    <xf numFmtId="10" fontId="4" fillId="0" borderId="13" xfId="6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0" xfId="0" applyFont="1" applyBorder="1" applyAlignment="1" quotePrefix="1">
      <alignment/>
    </xf>
    <xf numFmtId="0" fontId="0" fillId="0" borderId="0" xfId="0" applyAlignment="1" quotePrefix="1">
      <alignment/>
    </xf>
    <xf numFmtId="0" fontId="0" fillId="0" borderId="0" xfId="0" applyFill="1" applyBorder="1" applyAlignment="1" quotePrefix="1">
      <alignment/>
    </xf>
    <xf numFmtId="0" fontId="0" fillId="0" borderId="17" xfId="0" applyBorder="1" applyAlignment="1" quotePrefix="1">
      <alignment/>
    </xf>
    <xf numFmtId="178" fontId="0" fillId="0" borderId="11" xfId="0" applyNumberFormat="1" applyBorder="1" applyAlignment="1">
      <alignment/>
    </xf>
    <xf numFmtId="9" fontId="52" fillId="0" borderId="17" xfId="60" applyFont="1" applyBorder="1" applyAlignment="1">
      <alignment/>
    </xf>
    <xf numFmtId="9" fontId="52" fillId="0" borderId="11" xfId="60" applyFont="1" applyBorder="1" applyAlignment="1">
      <alignment/>
    </xf>
    <xf numFmtId="9" fontId="52" fillId="0" borderId="12" xfId="60" applyFont="1" applyBorder="1" applyAlignment="1">
      <alignment/>
    </xf>
    <xf numFmtId="9" fontId="52" fillId="0" borderId="13" xfId="60" applyFont="1" applyBorder="1" applyAlignment="1">
      <alignment/>
    </xf>
    <xf numFmtId="9" fontId="52" fillId="0" borderId="0" xfId="60" applyFont="1" applyBorder="1" applyAlignment="1">
      <alignment/>
    </xf>
    <xf numFmtId="9" fontId="52" fillId="0" borderId="14" xfId="60" applyFont="1" applyBorder="1" applyAlignment="1">
      <alignment/>
    </xf>
    <xf numFmtId="9" fontId="52" fillId="0" borderId="15" xfId="60" applyFont="1" applyBorder="1" applyAlignment="1">
      <alignment/>
    </xf>
    <xf numFmtId="9" fontId="52" fillId="0" borderId="10" xfId="60" applyFont="1" applyBorder="1" applyAlignment="1">
      <alignment/>
    </xf>
    <xf numFmtId="9" fontId="52" fillId="0" borderId="16" xfId="60" applyFont="1" applyBorder="1" applyAlignment="1">
      <alignment/>
    </xf>
    <xf numFmtId="10" fontId="52" fillId="0" borderId="14" xfId="60" applyNumberFormat="1" applyFont="1" applyBorder="1" applyAlignment="1">
      <alignment/>
    </xf>
    <xf numFmtId="10" fontId="52" fillId="0" borderId="16" xfId="60" applyNumberFormat="1" applyFont="1" applyBorder="1" applyAlignment="1">
      <alignment/>
    </xf>
    <xf numFmtId="2" fontId="52" fillId="0" borderId="0" xfId="0" applyNumberFormat="1" applyFont="1" applyBorder="1" applyAlignment="1">
      <alignment/>
    </xf>
    <xf numFmtId="171" fontId="0" fillId="0" borderId="13" xfId="42" applyNumberFormat="1" applyFont="1" applyBorder="1" applyAlignment="1">
      <alignment/>
    </xf>
    <xf numFmtId="0" fontId="3" fillId="0" borderId="17" xfId="0" applyNumberFormat="1" applyFont="1" applyFill="1" applyBorder="1" applyAlignment="1" applyProtection="1" quotePrefix="1">
      <alignment horizontal="left"/>
      <protection/>
    </xf>
    <xf numFmtId="0" fontId="3" fillId="0" borderId="13" xfId="0" applyNumberFormat="1" applyFont="1" applyFill="1" applyBorder="1" applyAlignment="1" applyProtection="1" quotePrefix="1">
      <alignment horizontal="left"/>
      <protection/>
    </xf>
    <xf numFmtId="0" fontId="3" fillId="0" borderId="15" xfId="0" applyNumberFormat="1" applyFont="1" applyFill="1" applyBorder="1" applyAlignment="1" applyProtection="1" quotePrefix="1">
      <alignment horizontal="left"/>
      <protection/>
    </xf>
    <xf numFmtId="10" fontId="53" fillId="0" borderId="0" xfId="60" applyNumberFormat="1" applyFont="1" applyFill="1" applyBorder="1" applyAlignment="1">
      <alignment/>
    </xf>
    <xf numFmtId="0" fontId="6" fillId="0" borderId="0" xfId="0" applyFont="1" applyBorder="1" applyAlignment="1" quotePrefix="1">
      <alignment/>
    </xf>
    <xf numFmtId="10" fontId="0" fillId="0" borderId="0" xfId="60" applyNumberFormat="1" applyFont="1" applyBorder="1" applyAlignment="1" quotePrefix="1">
      <alignment/>
    </xf>
    <xf numFmtId="10" fontId="1" fillId="33" borderId="18" xfId="0" applyNumberFormat="1" applyFont="1" applyFill="1" applyBorder="1" applyAlignment="1">
      <alignment/>
    </xf>
    <xf numFmtId="10" fontId="1" fillId="33" borderId="21" xfId="0" applyNumberFormat="1" applyFont="1" applyFill="1" applyBorder="1" applyAlignment="1">
      <alignment/>
    </xf>
    <xf numFmtId="0" fontId="52" fillId="0" borderId="0" xfId="0" applyFont="1" applyAlignment="1">
      <alignment/>
    </xf>
    <xf numFmtId="0" fontId="54" fillId="0" borderId="0" xfId="0" applyFont="1" applyFill="1" applyBorder="1" applyAlignment="1">
      <alignment/>
    </xf>
    <xf numFmtId="177" fontId="55" fillId="0" borderId="0" xfId="60" applyNumberFormat="1" applyFont="1" applyBorder="1" applyAlignment="1">
      <alignment/>
    </xf>
    <xf numFmtId="177" fontId="55" fillId="0" borderId="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0" fillId="0" borderId="0" xfId="57" applyBorder="1">
      <alignment/>
      <protection/>
    </xf>
    <xf numFmtId="164" fontId="0" fillId="0" borderId="13" xfId="0" applyNumberFormat="1" applyFont="1" applyFill="1" applyBorder="1" applyAlignment="1" applyProtection="1">
      <alignment/>
      <protection/>
    </xf>
    <xf numFmtId="2" fontId="52" fillId="0" borderId="0" xfId="57" applyNumberFormat="1" applyFont="1" applyFill="1" applyBorder="1" applyAlignment="1" applyProtection="1">
      <alignment/>
      <protection/>
    </xf>
    <xf numFmtId="2" fontId="52" fillId="0" borderId="0" xfId="0" applyNumberFormat="1" applyFont="1" applyFill="1" applyBorder="1" applyAlignment="1" applyProtection="1">
      <alignment/>
      <protection/>
    </xf>
    <xf numFmtId="10" fontId="52" fillId="0" borderId="21" xfId="60" applyNumberFormat="1" applyFont="1" applyBorder="1" applyAlignment="1">
      <alignment/>
    </xf>
    <xf numFmtId="10" fontId="0" fillId="0" borderId="0" xfId="60" applyNumberFormat="1" applyFont="1" applyBorder="1" applyAlignment="1" applyProtection="1">
      <alignment/>
      <protection locked="0"/>
    </xf>
    <xf numFmtId="0" fontId="43" fillId="0" borderId="0" xfId="53" applyBorder="1" applyAlignment="1">
      <alignment/>
    </xf>
    <xf numFmtId="178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10" fontId="1" fillId="0" borderId="22" xfId="60" applyNumberFormat="1" applyFont="1" applyBorder="1" applyAlignment="1">
      <alignment horizontal="center"/>
    </xf>
    <xf numFmtId="10" fontId="1" fillId="0" borderId="23" xfId="60" applyNumberFormat="1" applyFont="1" applyBorder="1" applyAlignment="1">
      <alignment horizontal="center"/>
    </xf>
    <xf numFmtId="10" fontId="1" fillId="0" borderId="18" xfId="60" applyNumberFormat="1" applyFont="1" applyBorder="1" applyAlignment="1">
      <alignment horizontal="center"/>
    </xf>
    <xf numFmtId="10" fontId="0" fillId="0" borderId="24" xfId="60" applyNumberFormat="1" applyFont="1" applyBorder="1" applyAlignment="1">
      <alignment/>
    </xf>
    <xf numFmtId="0" fontId="43" fillId="0" borderId="0" xfId="53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naic.org/documents/committees_a_latf_exposure_1512_vm20_template.xlsx" TargetMode="External" /><Relationship Id="rId2" Type="http://schemas.openxmlformats.org/officeDocument/2006/relationships/hyperlink" Target="http://www.naic.org/documents/committees_a_latf_exposure_prop_baseline_annual_default_costs.xlsx" TargetMode="External" /><Relationship Id="rId3" Type="http://schemas.openxmlformats.org/officeDocument/2006/relationships/hyperlink" Target="http://www.actuary.org/files/publications/SVLIntRateModWG_Q_A_07.15.2016.pdf" TargetMode="External" /><Relationship Id="rId4" Type="http://schemas.openxmlformats.org/officeDocument/2006/relationships/comments" Target="../comments2.xml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fred.stlouisfed.org/series/BAMLC1A0C13YEY" TargetMode="External" /><Relationship Id="rId2" Type="http://schemas.openxmlformats.org/officeDocument/2006/relationships/hyperlink" Target="https://fred.stlouisfed.org/series/BAMLC2A0C35YEY" TargetMode="External" /><Relationship Id="rId3" Type="http://schemas.openxmlformats.org/officeDocument/2006/relationships/hyperlink" Target="https://fred.stlouisfed.org/series/BAMLC3A0C57YEY" TargetMode="External" /><Relationship Id="rId4" Type="http://schemas.openxmlformats.org/officeDocument/2006/relationships/hyperlink" Target="https://fred.stlouisfed.org/series/BAMLC4A0C710YEY" TargetMode="External" /><Relationship Id="rId5" Type="http://schemas.openxmlformats.org/officeDocument/2006/relationships/hyperlink" Target="https://fred.stlouisfed.org/series/BAMLC7A0C1015YEY" TargetMode="External" /><Relationship Id="rId6" Type="http://schemas.openxmlformats.org/officeDocument/2006/relationships/hyperlink" Target="https://fred.stlouisfed.org/series/BAMLC8A0C15PYEY" TargetMode="External" /><Relationship Id="rId7" Type="http://schemas.openxmlformats.org/officeDocument/2006/relationships/hyperlink" Target="http://www.actuary.org/files/publications/SVLIntRateModWG_Q_A_07.15.2016.pdf" TargetMode="External" /><Relationship Id="rId8" Type="http://schemas.openxmlformats.org/officeDocument/2006/relationships/comments" Target="../comments3.xml" /><Relationship Id="rId9" Type="http://schemas.openxmlformats.org/officeDocument/2006/relationships/vmlDrawing" Target="../drawings/vmlDrawing2.vml" /><Relationship Id="rId10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6"/>
  <sheetViews>
    <sheetView zoomScalePageLayoutView="0" workbookViewId="0" topLeftCell="A1">
      <selection activeCell="E16" sqref="E16"/>
    </sheetView>
  </sheetViews>
  <sheetFormatPr defaultColWidth="9.140625" defaultRowHeight="12.75"/>
  <sheetData>
    <row r="2" ht="12.75">
      <c r="A2" s="20" t="s">
        <v>110</v>
      </c>
    </row>
    <row r="4" ht="12.75">
      <c r="A4" s="12" t="s">
        <v>93</v>
      </c>
    </row>
    <row r="6" ht="12.75">
      <c r="A6" s="12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178"/>
  <sheetViews>
    <sheetView zoomScalePageLayoutView="0" workbookViewId="0" topLeftCell="B58">
      <selection activeCell="I41" sqref="I41"/>
    </sheetView>
  </sheetViews>
  <sheetFormatPr defaultColWidth="9.140625" defaultRowHeight="12.75"/>
  <cols>
    <col min="1" max="1" width="38.8515625" style="0" customWidth="1"/>
    <col min="2" max="4" width="9.140625" style="0" customWidth="1"/>
    <col min="5" max="5" width="8.28125" style="0" customWidth="1"/>
    <col min="6" max="7" width="9.140625" style="0" customWidth="1"/>
    <col min="8" max="8" width="10.7109375" style="0" customWidth="1"/>
    <col min="9" max="9" width="11.28125" style="0" customWidth="1"/>
    <col min="10" max="10" width="11.57421875" style="0" customWidth="1"/>
    <col min="11" max="11" width="12.7109375" style="0" customWidth="1"/>
    <col min="12" max="12" width="13.7109375" style="0" customWidth="1"/>
    <col min="13" max="22" width="9.140625" style="0" customWidth="1"/>
    <col min="23" max="23" width="10.8515625" style="0" customWidth="1"/>
    <col min="24" max="24" width="8.57421875" style="0" customWidth="1"/>
    <col min="25" max="25" width="8.421875" style="0" customWidth="1"/>
    <col min="28" max="28" width="10.28125" style="0" bestFit="1" customWidth="1"/>
    <col min="32" max="32" width="12.7109375" style="0" customWidth="1"/>
    <col min="33" max="33" width="6.28125" style="0" bestFit="1" customWidth="1"/>
    <col min="34" max="34" width="8.421875" style="0" customWidth="1"/>
    <col min="35" max="35" width="5.140625" style="0" customWidth="1"/>
    <col min="36" max="38" width="7.57421875" style="0" bestFit="1" customWidth="1"/>
  </cols>
  <sheetData>
    <row r="1" ht="18">
      <c r="A1" s="31" t="s">
        <v>86</v>
      </c>
    </row>
    <row r="2" ht="18">
      <c r="A2" s="31" t="s">
        <v>87</v>
      </c>
    </row>
    <row r="3" ht="15.75">
      <c r="A3" s="39" t="s">
        <v>88</v>
      </c>
    </row>
    <row r="4" spans="1:31" ht="12.75">
      <c r="A4" s="1"/>
      <c r="AA4" s="4"/>
      <c r="AC4" s="3"/>
      <c r="AD4" s="3"/>
      <c r="AE4" s="3"/>
    </row>
    <row r="5" spans="1:31" ht="16.5" thickBot="1">
      <c r="A5" s="43" t="s">
        <v>63</v>
      </c>
      <c r="G5" s="43" t="s">
        <v>105</v>
      </c>
      <c r="I5" s="129" t="s">
        <v>112</v>
      </c>
      <c r="W5" s="43" t="s">
        <v>65</v>
      </c>
      <c r="X5" s="24"/>
      <c r="Y5" s="24"/>
      <c r="Z5" s="24"/>
      <c r="AA5" s="4"/>
      <c r="AC5" s="3"/>
      <c r="AD5" s="3"/>
      <c r="AE5" s="3"/>
    </row>
    <row r="6" spans="1:32" ht="15">
      <c r="A6" s="76"/>
      <c r="B6" s="78" t="s">
        <v>75</v>
      </c>
      <c r="C6" s="16"/>
      <c r="D6" s="16"/>
      <c r="E6" s="17"/>
      <c r="G6" s="44"/>
      <c r="H6" s="78" t="s">
        <v>68</v>
      </c>
      <c r="I6" s="16"/>
      <c r="J6" s="16"/>
      <c r="K6" s="16"/>
      <c r="L6" s="16"/>
      <c r="M6" s="16"/>
      <c r="N6" s="78" t="s">
        <v>92</v>
      </c>
      <c r="O6" s="16"/>
      <c r="P6" s="16"/>
      <c r="Q6" s="16"/>
      <c r="R6" s="16"/>
      <c r="S6" s="16"/>
      <c r="T6" s="16"/>
      <c r="U6" s="17"/>
      <c r="W6" s="55"/>
      <c r="X6" s="16"/>
      <c r="Y6" s="16"/>
      <c r="Z6" s="16"/>
      <c r="AA6" s="33"/>
      <c r="AB6" s="16"/>
      <c r="AC6" s="56"/>
      <c r="AD6" s="56"/>
      <c r="AE6" s="56"/>
      <c r="AF6" s="17"/>
    </row>
    <row r="7" spans="1:32" ht="15.75" thickBot="1">
      <c r="A7" s="18"/>
      <c r="B7" s="9"/>
      <c r="C7" s="8"/>
      <c r="D7" s="8"/>
      <c r="E7" s="19"/>
      <c r="F7" s="8"/>
      <c r="G7" s="18"/>
      <c r="H7" s="22">
        <v>2</v>
      </c>
      <c r="I7" s="22">
        <v>5</v>
      </c>
      <c r="J7" s="22">
        <v>10</v>
      </c>
      <c r="K7" s="22">
        <v>30</v>
      </c>
      <c r="L7" s="21"/>
      <c r="M7" s="8"/>
      <c r="N7" s="58"/>
      <c r="O7" s="8"/>
      <c r="P7" s="8"/>
      <c r="Q7" s="8"/>
      <c r="R7" s="8"/>
      <c r="S7" s="8"/>
      <c r="T7" s="8"/>
      <c r="U7" s="19"/>
      <c r="V7" s="8"/>
      <c r="W7" s="84" t="s">
        <v>107</v>
      </c>
      <c r="X7" s="8"/>
      <c r="Y7" s="8"/>
      <c r="Z7" s="13"/>
      <c r="AA7" s="8"/>
      <c r="AB7" s="79" t="s">
        <v>104</v>
      </c>
      <c r="AC7" s="13"/>
      <c r="AD7" s="13"/>
      <c r="AE7" s="13"/>
      <c r="AF7" s="19"/>
    </row>
    <row r="8" spans="1:32" ht="13.5" thickBot="1">
      <c r="A8" s="18"/>
      <c r="B8" s="8"/>
      <c r="C8" s="9" t="s">
        <v>67</v>
      </c>
      <c r="D8" s="8"/>
      <c r="E8" s="19"/>
      <c r="F8" s="8"/>
      <c r="G8" s="45" t="s">
        <v>24</v>
      </c>
      <c r="H8" s="90">
        <v>0.5</v>
      </c>
      <c r="I8" s="91">
        <v>0.4</v>
      </c>
      <c r="J8" s="91">
        <v>0.1</v>
      </c>
      <c r="K8" s="92">
        <v>0</v>
      </c>
      <c r="L8" s="46"/>
      <c r="M8" s="8"/>
      <c r="N8" s="120">
        <v>0.001</v>
      </c>
      <c r="O8" s="8"/>
      <c r="P8" s="8"/>
      <c r="Q8" s="8"/>
      <c r="R8" s="8"/>
      <c r="S8" s="8"/>
      <c r="T8" s="8"/>
      <c r="U8" s="19"/>
      <c r="V8" s="8"/>
      <c r="W8" s="45" t="s">
        <v>99</v>
      </c>
      <c r="X8" s="10" t="s">
        <v>100</v>
      </c>
      <c r="Y8" s="10" t="s">
        <v>101</v>
      </c>
      <c r="Z8" s="124" t="s">
        <v>102</v>
      </c>
      <c r="AA8" s="8"/>
      <c r="AB8" s="58" t="s">
        <v>71</v>
      </c>
      <c r="AC8" s="8"/>
      <c r="AD8" s="8"/>
      <c r="AE8" s="8"/>
      <c r="AF8" s="19"/>
    </row>
    <row r="9" spans="1:32" ht="13.5" thickBot="1">
      <c r="A9" s="18"/>
      <c r="B9" s="6" t="s">
        <v>28</v>
      </c>
      <c r="C9" s="6" t="s">
        <v>29</v>
      </c>
      <c r="D9" s="6" t="s">
        <v>30</v>
      </c>
      <c r="E9" s="26" t="s">
        <v>31</v>
      </c>
      <c r="F9" s="8"/>
      <c r="G9" s="45" t="s">
        <v>25</v>
      </c>
      <c r="H9" s="93">
        <v>0.3</v>
      </c>
      <c r="I9" s="94">
        <v>0.3</v>
      </c>
      <c r="J9" s="94">
        <v>0.35</v>
      </c>
      <c r="K9" s="95">
        <v>0.05</v>
      </c>
      <c r="L9" s="46"/>
      <c r="M9" s="8"/>
      <c r="N9" s="8"/>
      <c r="O9" s="8"/>
      <c r="P9" s="8"/>
      <c r="Q9" s="8"/>
      <c r="R9" s="8"/>
      <c r="S9" s="8"/>
      <c r="T9" s="8"/>
      <c r="U9" s="19"/>
      <c r="V9" s="8"/>
      <c r="W9" s="125">
        <f>AVERAGE(I51:I116)/100</f>
        <v>0.00838225806451613</v>
      </c>
      <c r="X9" s="126">
        <f>AVERAGE(J51:J116)/100</f>
        <v>0.015841935483870966</v>
      </c>
      <c r="Y9" s="126">
        <f>AVERAGE(K51:K116)/100</f>
        <v>0.021904838709677413</v>
      </c>
      <c r="Z9" s="127">
        <f>AVERAGE(L51:L116)/100</f>
        <v>0.02960645161290322</v>
      </c>
      <c r="AA9" s="8"/>
      <c r="AB9" s="8"/>
      <c r="AC9" s="8"/>
      <c r="AD9" s="8"/>
      <c r="AE9" s="8"/>
      <c r="AF9" s="19"/>
    </row>
    <row r="10" spans="1:32" ht="15.75" thickBot="1">
      <c r="A10" s="25" t="s">
        <v>77</v>
      </c>
      <c r="B10" s="73">
        <f>SUMPRODUCT(H8:K8,W18:Z18)</f>
        <v>0.025863512843467315</v>
      </c>
      <c r="C10" s="73">
        <f>SUMPRODUCT(H9:K9,W18:Z18)</f>
        <v>0.03129835596669653</v>
      </c>
      <c r="D10" s="73">
        <f>SUMPRODUCT(H10:K10,W18:Z18)</f>
        <v>0.037198148825172805</v>
      </c>
      <c r="E10" s="73">
        <f>SUMPRODUCT(H11:K11,W18:Z18)</f>
        <v>0.04356289141889613</v>
      </c>
      <c r="F10" s="7"/>
      <c r="G10" s="45" t="s">
        <v>26</v>
      </c>
      <c r="H10" s="93">
        <v>0.15</v>
      </c>
      <c r="I10" s="94">
        <v>0.2</v>
      </c>
      <c r="J10" s="94">
        <v>0.45</v>
      </c>
      <c r="K10" s="95">
        <v>0.2</v>
      </c>
      <c r="L10" s="46"/>
      <c r="M10" s="8"/>
      <c r="N10" s="7"/>
      <c r="O10" s="7"/>
      <c r="P10" s="8"/>
      <c r="Q10" s="8"/>
      <c r="R10" s="8"/>
      <c r="S10" s="7"/>
      <c r="T10" s="7"/>
      <c r="U10" s="37"/>
      <c r="V10" s="7"/>
      <c r="W10" s="18"/>
      <c r="X10" s="8"/>
      <c r="Y10" s="8"/>
      <c r="Z10" s="8"/>
      <c r="AA10" s="8"/>
      <c r="AB10" s="59" t="s">
        <v>21</v>
      </c>
      <c r="AC10" s="6" t="s">
        <v>99</v>
      </c>
      <c r="AD10" s="6" t="s">
        <v>100</v>
      </c>
      <c r="AE10" s="6" t="s">
        <v>103</v>
      </c>
      <c r="AF10" s="19"/>
    </row>
    <row r="11" spans="1:32" ht="15" customHeight="1" thickBot="1">
      <c r="A11" s="25" t="s">
        <v>72</v>
      </c>
      <c r="B11" s="128">
        <f>$H8*$AC11+$I8*$AD11+SUM($J8:$K8)*$AE11+$N8</f>
        <v>0.003675104478197607</v>
      </c>
      <c r="C11" s="128">
        <f>$H9*$AC11+$I9*$AD11+SUM($J9:$K9)*$AE11+$N8</f>
        <v>0.0039685956946592885</v>
      </c>
      <c r="D11" s="128">
        <f>$H10*$AC11+$I10*$AD11+SUM($J10:$K10)*$AE11+$N8</f>
        <v>0.004199187522598649</v>
      </c>
      <c r="E11" s="128">
        <f>$H11*$AC11+$I11*$AD11+SUM($J11:$K11)*$AE11+$N8</f>
        <v>0.004366879962015688</v>
      </c>
      <c r="F11" s="7"/>
      <c r="G11" s="47" t="s">
        <v>27</v>
      </c>
      <c r="H11" s="96">
        <v>0.05</v>
      </c>
      <c r="I11" s="97">
        <v>0.1</v>
      </c>
      <c r="J11" s="97">
        <v>0.4</v>
      </c>
      <c r="K11" s="98">
        <v>0.45</v>
      </c>
      <c r="L11" s="46"/>
      <c r="M11" s="8"/>
      <c r="N11" s="8"/>
      <c r="O11" s="8"/>
      <c r="P11" s="7"/>
      <c r="Q11" s="7"/>
      <c r="R11" s="7"/>
      <c r="S11" s="7"/>
      <c r="T11" s="7"/>
      <c r="U11" s="37"/>
      <c r="V11" s="7"/>
      <c r="W11" s="25" t="s">
        <v>108</v>
      </c>
      <c r="X11" s="8"/>
      <c r="Y11" s="8"/>
      <c r="Z11" s="8"/>
      <c r="AA11" s="8"/>
      <c r="AB11" s="49"/>
      <c r="AC11" s="125">
        <f>SUMPRODUCT($I21:$I40,R21:R40)/10000</f>
        <v>0.0022136852424639764</v>
      </c>
      <c r="AD11" s="126">
        <f>SUMPRODUCT($I21:$I40,S21:S40)/10000</f>
        <v>0.003052736389186446</v>
      </c>
      <c r="AE11" s="127">
        <f>SUMPRODUCT($I21:$I40,T21:T40)/10000</f>
        <v>0.003471673012910405</v>
      </c>
      <c r="AF11" s="19"/>
    </row>
    <row r="12" spans="1:32" ht="13.5" thickBot="1">
      <c r="A12" s="25" t="s">
        <v>76</v>
      </c>
      <c r="B12" s="74">
        <f>B10-B11</f>
        <v>0.022188408365269707</v>
      </c>
      <c r="C12" s="74">
        <f>C10-C11</f>
        <v>0.02732976027203724</v>
      </c>
      <c r="D12" s="74">
        <f>D10-D11</f>
        <v>0.032998961302574153</v>
      </c>
      <c r="E12" s="30">
        <f>E10-E11</f>
        <v>0.039196011456880446</v>
      </c>
      <c r="G12" s="18"/>
      <c r="H12" s="107" t="s">
        <v>84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19"/>
      <c r="W12" s="57" t="s">
        <v>71</v>
      </c>
      <c r="X12" s="8"/>
      <c r="Y12" s="8"/>
      <c r="Z12" s="8"/>
      <c r="AA12" s="8"/>
      <c r="AB12" s="8"/>
      <c r="AC12" s="60"/>
      <c r="AD12" s="60"/>
      <c r="AE12" s="60"/>
      <c r="AF12" s="19"/>
    </row>
    <row r="13" spans="1:32" ht="15.75" thickBot="1">
      <c r="A13" s="25" t="s">
        <v>74</v>
      </c>
      <c r="B13" s="75">
        <f>ROUND(B12*400,0)/400</f>
        <v>0.0225</v>
      </c>
      <c r="C13" s="75">
        <f>ROUND(C12*400,0)/400</f>
        <v>0.0275</v>
      </c>
      <c r="D13" s="75">
        <f>ROUND(D12*400,0)/400</f>
        <v>0.0325</v>
      </c>
      <c r="E13" s="72">
        <f>ROUND(E12*400,0)/400</f>
        <v>0.04</v>
      </c>
      <c r="G13" s="18"/>
      <c r="H13" s="8"/>
      <c r="I13" s="8"/>
      <c r="J13" s="8"/>
      <c r="K13" s="79"/>
      <c r="L13" s="8"/>
      <c r="M13" s="8"/>
      <c r="N13" s="8"/>
      <c r="O13" s="8"/>
      <c r="P13" s="8"/>
      <c r="Q13" s="8"/>
      <c r="R13" s="8"/>
      <c r="S13" s="8"/>
      <c r="T13" s="8"/>
      <c r="U13" s="19"/>
      <c r="W13" s="45" t="s">
        <v>99</v>
      </c>
      <c r="X13" s="10" t="s">
        <v>100</v>
      </c>
      <c r="Y13" s="10" t="s">
        <v>101</v>
      </c>
      <c r="Z13" s="124" t="s">
        <v>102</v>
      </c>
      <c r="AA13" s="8"/>
      <c r="AB13" s="8"/>
      <c r="AC13" s="60"/>
      <c r="AD13" s="60"/>
      <c r="AE13" s="60"/>
      <c r="AF13" s="19"/>
    </row>
    <row r="14" spans="1:32" ht="13.5" thickBot="1">
      <c r="A14" s="18"/>
      <c r="B14" s="8"/>
      <c r="C14" s="8"/>
      <c r="D14" s="8"/>
      <c r="E14" s="19"/>
      <c r="G14" s="18"/>
      <c r="H14" s="8"/>
      <c r="I14" s="8"/>
      <c r="J14" s="8"/>
      <c r="K14" s="8"/>
      <c r="L14" s="10"/>
      <c r="M14" s="10"/>
      <c r="N14" s="10"/>
      <c r="O14" s="10"/>
      <c r="P14" s="8"/>
      <c r="Q14" s="8"/>
      <c r="R14" s="8"/>
      <c r="S14" s="8"/>
      <c r="T14" s="8"/>
      <c r="U14" s="19"/>
      <c r="W14" s="125">
        <f>SUMPRODUCT(L22:L40,$I22:$I40)/10000</f>
        <v>0.011380722222222224</v>
      </c>
      <c r="X14" s="126">
        <f>SUMPRODUCT(M22:M40,$I22:$I40)/10000</f>
        <v>0.014367018055555555</v>
      </c>
      <c r="Y14" s="126">
        <f>SUMPRODUCT(N22:N40,$I22:$I40)/10000</f>
        <v>0.017079574133597883</v>
      </c>
      <c r="Z14" s="127">
        <f>SUMPRODUCT(O22:O40,$I22:$I40)/10000</f>
        <v>0.02363817486111111</v>
      </c>
      <c r="AA14" s="8"/>
      <c r="AB14" s="8"/>
      <c r="AC14" s="60"/>
      <c r="AD14" s="60"/>
      <c r="AE14" s="60"/>
      <c r="AF14" s="19"/>
    </row>
    <row r="15" spans="1:32" ht="15">
      <c r="A15" s="18"/>
      <c r="B15" s="8"/>
      <c r="C15" s="8"/>
      <c r="D15" s="8"/>
      <c r="E15" s="19"/>
      <c r="G15" s="18"/>
      <c r="H15" s="8"/>
      <c r="I15" s="8"/>
      <c r="J15" s="8"/>
      <c r="K15" s="8"/>
      <c r="L15" s="106"/>
      <c r="M15" s="106"/>
      <c r="N15" s="106"/>
      <c r="O15" s="106"/>
      <c r="P15" s="8"/>
      <c r="Q15" s="82" t="s">
        <v>69</v>
      </c>
      <c r="R15" s="83"/>
      <c r="S15" s="83"/>
      <c r="T15" s="83"/>
      <c r="U15" s="19"/>
      <c r="W15" s="18"/>
      <c r="X15" s="11"/>
      <c r="Y15" s="11"/>
      <c r="Z15" s="11"/>
      <c r="AA15" s="8"/>
      <c r="AB15" s="8"/>
      <c r="AC15" s="60"/>
      <c r="AD15" s="60"/>
      <c r="AE15" s="60"/>
      <c r="AF15" s="19"/>
    </row>
    <row r="16" spans="1:32" ht="16.5" thickBot="1">
      <c r="A16" s="18"/>
      <c r="B16" s="8"/>
      <c r="C16" s="8"/>
      <c r="D16" s="8"/>
      <c r="E16" s="19"/>
      <c r="G16" s="18"/>
      <c r="H16" s="8"/>
      <c r="I16" s="8"/>
      <c r="J16" s="8"/>
      <c r="K16" s="8"/>
      <c r="L16" s="8"/>
      <c r="M16" s="8"/>
      <c r="N16" s="8"/>
      <c r="O16" s="8"/>
      <c r="P16" s="8"/>
      <c r="Q16" s="82" t="s">
        <v>70</v>
      </c>
      <c r="R16" s="83"/>
      <c r="S16" s="83"/>
      <c r="T16" s="83"/>
      <c r="U16" s="19"/>
      <c r="W16" s="115" t="s">
        <v>109</v>
      </c>
      <c r="X16" s="11"/>
      <c r="Y16" s="11"/>
      <c r="Z16" s="11"/>
      <c r="AA16" s="79"/>
      <c r="AB16" s="8"/>
      <c r="AC16" s="8"/>
      <c r="AD16" s="8"/>
      <c r="AE16" s="8"/>
      <c r="AF16" s="19"/>
    </row>
    <row r="17" spans="1:32" ht="15.75" thickBot="1">
      <c r="A17" s="38"/>
      <c r="B17" s="54"/>
      <c r="C17" s="54"/>
      <c r="D17" s="54"/>
      <c r="E17" s="63"/>
      <c r="G17" s="18"/>
      <c r="H17" s="80" t="s">
        <v>23</v>
      </c>
      <c r="I17" s="34"/>
      <c r="J17" s="8"/>
      <c r="K17" s="79" t="s">
        <v>78</v>
      </c>
      <c r="L17" s="8"/>
      <c r="M17" s="8"/>
      <c r="N17" s="8"/>
      <c r="O17" s="8"/>
      <c r="P17" s="8"/>
      <c r="Q17" s="82" t="s">
        <v>80</v>
      </c>
      <c r="R17" s="83"/>
      <c r="S17" s="83"/>
      <c r="T17" s="83"/>
      <c r="U17" s="19"/>
      <c r="W17" s="45" t="s">
        <v>99</v>
      </c>
      <c r="X17" s="10" t="s">
        <v>100</v>
      </c>
      <c r="Y17" s="10" t="s">
        <v>101</v>
      </c>
      <c r="Z17" s="124" t="s">
        <v>102</v>
      </c>
      <c r="AA17" s="58"/>
      <c r="AB17" s="8"/>
      <c r="AC17" s="8"/>
      <c r="AD17" s="8"/>
      <c r="AE17" s="8"/>
      <c r="AF17" s="19"/>
    </row>
    <row r="18" spans="7:32" ht="15.75" thickBot="1">
      <c r="G18" s="18"/>
      <c r="H18" s="81" t="s">
        <v>79</v>
      </c>
      <c r="I18" s="19"/>
      <c r="J18" s="8"/>
      <c r="K18" s="122" t="s">
        <v>98</v>
      </c>
      <c r="L18" s="8"/>
      <c r="M18" s="8"/>
      <c r="N18" s="8"/>
      <c r="O18" s="8"/>
      <c r="P18" s="8"/>
      <c r="Q18" s="122" t="s">
        <v>98</v>
      </c>
      <c r="R18" s="8"/>
      <c r="S18" s="8"/>
      <c r="T18" s="8"/>
      <c r="U18" s="19"/>
      <c r="W18" s="125">
        <f>W9+W14</f>
        <v>0.019762980286738355</v>
      </c>
      <c r="X18" s="126">
        <f>X9+X14</f>
        <v>0.03020895353942652</v>
      </c>
      <c r="Y18" s="126">
        <f>Y9+Y14</f>
        <v>0.03898441284327529</v>
      </c>
      <c r="Z18" s="127">
        <f>Z9+Z14</f>
        <v>0.05324462647401433</v>
      </c>
      <c r="AA18" s="54"/>
      <c r="AB18" s="54"/>
      <c r="AC18" s="42"/>
      <c r="AD18" s="54"/>
      <c r="AE18" s="54"/>
      <c r="AF18" s="63"/>
    </row>
    <row r="19" spans="6:32" ht="12.75">
      <c r="F19" s="7"/>
      <c r="G19" s="50"/>
      <c r="H19" s="18"/>
      <c r="I19" s="19"/>
      <c r="J19" s="7"/>
      <c r="K19" s="8"/>
      <c r="L19" s="8"/>
      <c r="M19" s="10" t="s">
        <v>0</v>
      </c>
      <c r="N19" s="8"/>
      <c r="O19" s="8"/>
      <c r="P19" s="8"/>
      <c r="Q19" s="9"/>
      <c r="R19" s="8"/>
      <c r="S19" s="9" t="s">
        <v>0</v>
      </c>
      <c r="T19" s="8"/>
      <c r="U19" s="37"/>
      <c r="V19" s="7"/>
      <c r="W19" s="8"/>
      <c r="X19" s="11"/>
      <c r="Y19" s="11"/>
      <c r="Z19" s="11"/>
      <c r="AA19" s="10"/>
      <c r="AB19" s="9"/>
      <c r="AC19" s="9"/>
      <c r="AD19" s="9"/>
      <c r="AE19" s="9"/>
      <c r="AF19" s="8"/>
    </row>
    <row r="20" spans="2:32" ht="15.75" thickBot="1">
      <c r="B20" s="111" t="s">
        <v>106</v>
      </c>
      <c r="G20" s="18"/>
      <c r="H20" s="18"/>
      <c r="I20" s="35" t="s">
        <v>32</v>
      </c>
      <c r="J20" s="8"/>
      <c r="K20" s="42" t="s">
        <v>21</v>
      </c>
      <c r="L20" s="42">
        <v>2</v>
      </c>
      <c r="M20" s="42">
        <v>5</v>
      </c>
      <c r="N20" s="42">
        <v>10</v>
      </c>
      <c r="O20" s="42">
        <v>30</v>
      </c>
      <c r="P20" s="8"/>
      <c r="Q20" s="42" t="s">
        <v>21</v>
      </c>
      <c r="R20" s="42">
        <v>2</v>
      </c>
      <c r="S20" s="42">
        <v>5</v>
      </c>
      <c r="T20" s="5" t="s">
        <v>64</v>
      </c>
      <c r="U20" s="19"/>
      <c r="W20" s="8"/>
      <c r="X20" s="11"/>
      <c r="Y20" s="11"/>
      <c r="Z20" s="11"/>
      <c r="AA20" s="49"/>
      <c r="AB20" s="15"/>
      <c r="AC20" s="15"/>
      <c r="AD20" s="15"/>
      <c r="AE20" s="15"/>
      <c r="AF20" s="8"/>
    </row>
    <row r="21" spans="1:32" ht="12.75">
      <c r="A21" s="66"/>
      <c r="B21" s="112" t="s">
        <v>89</v>
      </c>
      <c r="C21" s="66"/>
      <c r="D21" s="66"/>
      <c r="E21" s="66"/>
      <c r="G21" s="51">
        <v>1</v>
      </c>
      <c r="H21" s="36" t="s">
        <v>22</v>
      </c>
      <c r="I21" s="99">
        <v>0.05</v>
      </c>
      <c r="J21" s="8"/>
      <c r="K21" s="77" t="s">
        <v>1</v>
      </c>
      <c r="L21" s="101">
        <v>26.39</v>
      </c>
      <c r="M21" s="101">
        <v>49.295</v>
      </c>
      <c r="N21" s="101">
        <v>77.33722222222222</v>
      </c>
      <c r="O21" s="101">
        <v>143.28166666666664</v>
      </c>
      <c r="P21" s="8"/>
      <c r="Q21" s="77" t="s">
        <v>1</v>
      </c>
      <c r="R21" s="101">
        <v>0.024002281529494976</v>
      </c>
      <c r="S21" s="101">
        <v>0.10615497887708665</v>
      </c>
      <c r="T21" s="101">
        <v>0.17332993917006492</v>
      </c>
      <c r="U21" s="19"/>
      <c r="W21" s="8"/>
      <c r="X21" s="11"/>
      <c r="Y21" s="11"/>
      <c r="Z21" s="11"/>
      <c r="AA21" s="8"/>
      <c r="AB21" s="8"/>
      <c r="AC21" s="60"/>
      <c r="AD21" s="60"/>
      <c r="AE21" s="60"/>
      <c r="AF21" s="8"/>
    </row>
    <row r="22" spans="1:32" ht="12.75">
      <c r="A22" s="66"/>
      <c r="C22" s="66"/>
      <c r="D22" s="66"/>
      <c r="E22" s="66"/>
      <c r="G22" s="51">
        <v>2</v>
      </c>
      <c r="H22" s="18" t="s">
        <v>2</v>
      </c>
      <c r="I22" s="99">
        <v>0.05</v>
      </c>
      <c r="J22" s="21"/>
      <c r="K22" s="77" t="s">
        <v>2</v>
      </c>
      <c r="L22" s="101">
        <v>40.7</v>
      </c>
      <c r="M22" s="101">
        <v>65.0675</v>
      </c>
      <c r="N22" s="101">
        <v>96.3748611111111</v>
      </c>
      <c r="O22" s="101">
        <v>167.35958333333332</v>
      </c>
      <c r="P22" s="8"/>
      <c r="Q22" s="77" t="s">
        <v>2</v>
      </c>
      <c r="R22" s="101">
        <v>0.3600446652083049</v>
      </c>
      <c r="S22" s="101">
        <v>1.1351633033289217</v>
      </c>
      <c r="T22" s="101">
        <v>1.7354034846477615</v>
      </c>
      <c r="U22" s="52"/>
      <c r="V22" s="21"/>
      <c r="W22" s="8"/>
      <c r="X22" s="11"/>
      <c r="Y22" s="11"/>
      <c r="Z22" s="11"/>
      <c r="AA22" s="8"/>
      <c r="AB22" s="8"/>
      <c r="AC22" s="60"/>
      <c r="AD22" s="60"/>
      <c r="AE22" s="60"/>
      <c r="AF22" s="8"/>
    </row>
    <row r="23" spans="1:32" ht="12.75">
      <c r="A23" s="66"/>
      <c r="B23" s="67"/>
      <c r="C23" s="66"/>
      <c r="D23" s="66"/>
      <c r="E23" s="66"/>
      <c r="G23" s="102">
        <v>3</v>
      </c>
      <c r="H23" s="18" t="s">
        <v>3</v>
      </c>
      <c r="I23" s="99">
        <v>0.05</v>
      </c>
      <c r="J23" s="46"/>
      <c r="K23" s="77" t="s">
        <v>3</v>
      </c>
      <c r="L23" s="101">
        <v>55.01</v>
      </c>
      <c r="M23" s="101">
        <v>80.84</v>
      </c>
      <c r="N23" s="101">
        <v>115.4125</v>
      </c>
      <c r="O23" s="101">
        <v>191.4375</v>
      </c>
      <c r="P23" s="8"/>
      <c r="Q23" s="77" t="s">
        <v>3</v>
      </c>
      <c r="R23" s="101">
        <v>0.9601688403477013</v>
      </c>
      <c r="S23" s="101">
        <v>2.4912015904832767</v>
      </c>
      <c r="T23" s="101">
        <v>3.47549964153408</v>
      </c>
      <c r="U23" s="53"/>
      <c r="V23" s="23"/>
      <c r="W23" s="8"/>
      <c r="X23" s="11"/>
      <c r="Y23" s="11"/>
      <c r="Z23" s="11"/>
      <c r="AA23" s="8"/>
      <c r="AB23" s="8"/>
      <c r="AC23" s="60"/>
      <c r="AD23" s="60"/>
      <c r="AE23" s="60"/>
      <c r="AF23" s="8"/>
    </row>
    <row r="24" spans="1:32" ht="12.75">
      <c r="A24" s="1"/>
      <c r="B24" s="67"/>
      <c r="C24" s="66"/>
      <c r="D24" s="66"/>
      <c r="E24" s="66"/>
      <c r="G24" s="51">
        <v>4</v>
      </c>
      <c r="H24" s="18" t="s">
        <v>4</v>
      </c>
      <c r="I24" s="99">
        <v>0.05</v>
      </c>
      <c r="J24" s="46"/>
      <c r="K24" s="77" t="s">
        <v>4</v>
      </c>
      <c r="L24" s="101">
        <v>64.20333333333333</v>
      </c>
      <c r="M24" s="101">
        <v>89.35833333333333</v>
      </c>
      <c r="N24" s="101">
        <v>122.40877777777777</v>
      </c>
      <c r="O24" s="101">
        <v>195.16766666666666</v>
      </c>
      <c r="P24" s="8"/>
      <c r="Q24" s="77" t="s">
        <v>4</v>
      </c>
      <c r="R24" s="101">
        <v>2.280660937584329</v>
      </c>
      <c r="S24" s="101">
        <v>5.207094953770796</v>
      </c>
      <c r="T24" s="101">
        <v>6.969877685222319</v>
      </c>
      <c r="U24" s="53"/>
      <c r="V24" s="23"/>
      <c r="W24" s="8"/>
      <c r="X24" s="11"/>
      <c r="Y24" s="11"/>
      <c r="Z24" s="11"/>
      <c r="AA24" s="8"/>
      <c r="AB24" s="8"/>
      <c r="AC24" s="60"/>
      <c r="AD24" s="60"/>
      <c r="AE24" s="60"/>
      <c r="AF24" s="8"/>
    </row>
    <row r="25" spans="1:32" ht="12.75">
      <c r="A25" s="66"/>
      <c r="B25" s="67"/>
      <c r="C25" s="66"/>
      <c r="D25" s="66"/>
      <c r="E25" s="66"/>
      <c r="G25" s="102">
        <v>5</v>
      </c>
      <c r="H25" s="18" t="s">
        <v>5</v>
      </c>
      <c r="I25" s="99">
        <v>0.13333333333333333</v>
      </c>
      <c r="J25" s="46"/>
      <c r="K25" s="77" t="s">
        <v>5</v>
      </c>
      <c r="L25" s="101">
        <v>73.39666666666668</v>
      </c>
      <c r="M25" s="101">
        <v>97.87666666666668</v>
      </c>
      <c r="N25" s="101">
        <v>129.40505555555555</v>
      </c>
      <c r="O25" s="101">
        <v>198.89783333333332</v>
      </c>
      <c r="P25" s="8"/>
      <c r="Q25" s="77" t="s">
        <v>5</v>
      </c>
      <c r="R25" s="101">
        <v>4.442115918301632</v>
      </c>
      <c r="S25" s="101">
        <v>9.58526397099632</v>
      </c>
      <c r="T25" s="101">
        <v>12.247319241573388</v>
      </c>
      <c r="U25" s="53"/>
      <c r="V25" s="23"/>
      <c r="W25" s="8"/>
      <c r="X25" s="11"/>
      <c r="Y25" s="11"/>
      <c r="Z25" s="11"/>
      <c r="AA25" s="8"/>
      <c r="AB25" s="8"/>
      <c r="AC25" s="60"/>
      <c r="AD25" s="60"/>
      <c r="AE25" s="60"/>
      <c r="AF25" s="8"/>
    </row>
    <row r="26" spans="1:32" ht="12.75">
      <c r="A26" s="66"/>
      <c r="B26" s="68"/>
      <c r="C26" s="68"/>
      <c r="D26" s="68"/>
      <c r="E26" s="68"/>
      <c r="G26" s="51">
        <v>6</v>
      </c>
      <c r="H26" s="18" t="s">
        <v>6</v>
      </c>
      <c r="I26" s="99">
        <v>0.13333333333333333</v>
      </c>
      <c r="J26" s="46"/>
      <c r="K26" s="77" t="s">
        <v>6</v>
      </c>
      <c r="L26" s="101">
        <v>82.59</v>
      </c>
      <c r="M26" s="101">
        <v>106.39500000000001</v>
      </c>
      <c r="N26" s="101">
        <v>136.40133333333333</v>
      </c>
      <c r="O26" s="101">
        <v>202.628</v>
      </c>
      <c r="P26" s="8"/>
      <c r="Q26" s="77" t="s">
        <v>6</v>
      </c>
      <c r="R26" s="101">
        <v>8.406880900607733</v>
      </c>
      <c r="S26" s="101">
        <v>17.195764475338024</v>
      </c>
      <c r="T26" s="101">
        <v>21.140588288817238</v>
      </c>
      <c r="U26" s="53"/>
      <c r="V26" s="23"/>
      <c r="W26" s="8"/>
      <c r="X26" s="11"/>
      <c r="Y26" s="11"/>
      <c r="Z26" s="11"/>
      <c r="AA26" s="8"/>
      <c r="AB26" s="8"/>
      <c r="AC26" s="60"/>
      <c r="AD26" s="60"/>
      <c r="AE26" s="60"/>
      <c r="AF26" s="8"/>
    </row>
    <row r="27" spans="1:32" ht="12.75">
      <c r="A27" s="66"/>
      <c r="B27" s="69"/>
      <c r="C27" s="69"/>
      <c r="D27" s="69"/>
      <c r="E27" s="69"/>
      <c r="F27" s="23"/>
      <c r="G27" s="102">
        <v>7</v>
      </c>
      <c r="H27" s="18" t="s">
        <v>7</v>
      </c>
      <c r="I27" s="99">
        <v>0.13333333333333333</v>
      </c>
      <c r="J27" s="46"/>
      <c r="K27" s="77" t="s">
        <v>7</v>
      </c>
      <c r="L27" s="101">
        <v>105.82333333333334</v>
      </c>
      <c r="M27" s="101">
        <v>138.17666666666668</v>
      </c>
      <c r="N27" s="101">
        <v>168.15446031746032</v>
      </c>
      <c r="O27" s="101">
        <v>239.977</v>
      </c>
      <c r="P27" s="8"/>
      <c r="Q27" s="77" t="s">
        <v>7</v>
      </c>
      <c r="R27" s="101">
        <v>11.031858076455771</v>
      </c>
      <c r="S27" s="101">
        <v>21.107159715493346</v>
      </c>
      <c r="T27" s="101">
        <v>26.310651215796273</v>
      </c>
      <c r="U27" s="53"/>
      <c r="V27" s="23"/>
      <c r="W27" s="8"/>
      <c r="X27" s="11"/>
      <c r="Y27" s="11"/>
      <c r="Z27" s="11"/>
      <c r="AA27" s="8"/>
      <c r="AB27" s="8"/>
      <c r="AC27" s="60"/>
      <c r="AD27" s="60"/>
      <c r="AE27" s="60"/>
      <c r="AF27" s="8"/>
    </row>
    <row r="28" spans="1:32" ht="15">
      <c r="A28" s="66"/>
      <c r="B28" s="70"/>
      <c r="C28" s="70"/>
      <c r="D28" s="70"/>
      <c r="E28" s="70"/>
      <c r="F28" s="7"/>
      <c r="G28" s="51">
        <v>8</v>
      </c>
      <c r="H28" s="18" t="s">
        <v>8</v>
      </c>
      <c r="I28" s="99">
        <v>0.13333333333333333</v>
      </c>
      <c r="J28" s="7"/>
      <c r="K28" s="77" t="s">
        <v>8</v>
      </c>
      <c r="L28" s="101">
        <v>129.05666666666667</v>
      </c>
      <c r="M28" s="101">
        <v>169.95833333333334</v>
      </c>
      <c r="N28" s="101">
        <v>199.90758730158728</v>
      </c>
      <c r="O28" s="101">
        <v>277.326</v>
      </c>
      <c r="P28" s="8"/>
      <c r="Q28" s="77" t="s">
        <v>8</v>
      </c>
      <c r="R28" s="101">
        <v>20.609854980889626</v>
      </c>
      <c r="S28" s="101">
        <v>31.924302381722004</v>
      </c>
      <c r="T28" s="101">
        <v>38.359951108209536</v>
      </c>
      <c r="U28" s="37"/>
      <c r="V28" s="7"/>
      <c r="W28" s="8"/>
      <c r="X28" s="11"/>
      <c r="Y28" s="11"/>
      <c r="Z28" s="11"/>
      <c r="AA28" s="8"/>
      <c r="AB28" s="8"/>
      <c r="AC28" s="60"/>
      <c r="AD28" s="60"/>
      <c r="AE28" s="60"/>
      <c r="AF28" s="8"/>
    </row>
    <row r="29" spans="1:32" ht="12.75">
      <c r="A29" s="67"/>
      <c r="B29" s="66"/>
      <c r="C29" s="66"/>
      <c r="D29" s="66"/>
      <c r="E29" s="66"/>
      <c r="F29" s="7"/>
      <c r="G29" s="102">
        <v>9</v>
      </c>
      <c r="H29" s="18" t="s">
        <v>9</v>
      </c>
      <c r="I29" s="99">
        <v>0.13333333333333333</v>
      </c>
      <c r="J29" s="7"/>
      <c r="K29" s="77" t="s">
        <v>9</v>
      </c>
      <c r="L29" s="101">
        <v>152.29</v>
      </c>
      <c r="M29" s="101">
        <v>201.74</v>
      </c>
      <c r="N29" s="101">
        <v>231.66071428571428</v>
      </c>
      <c r="O29" s="101">
        <v>314.675</v>
      </c>
      <c r="P29" s="8"/>
      <c r="Q29" s="77" t="s">
        <v>9</v>
      </c>
      <c r="R29" s="101">
        <v>36.07183341200824</v>
      </c>
      <c r="S29" s="101">
        <v>47.98820220312318</v>
      </c>
      <c r="T29" s="101">
        <v>55.97443635959305</v>
      </c>
      <c r="U29" s="37"/>
      <c r="V29" s="7"/>
      <c r="W29" s="8"/>
      <c r="X29" s="11"/>
      <c r="Y29" s="11"/>
      <c r="Z29" s="11"/>
      <c r="AA29" s="8"/>
      <c r="AB29" s="8"/>
      <c r="AC29" s="60"/>
      <c r="AD29" s="60"/>
      <c r="AE29" s="60"/>
      <c r="AF29" s="8"/>
    </row>
    <row r="30" spans="1:32" ht="12.75">
      <c r="A30" s="66"/>
      <c r="B30" s="71"/>
      <c r="C30" s="71"/>
      <c r="D30" s="71"/>
      <c r="E30" s="71"/>
      <c r="F30" s="7"/>
      <c r="G30" s="51">
        <v>10</v>
      </c>
      <c r="H30" s="18" t="s">
        <v>10</v>
      </c>
      <c r="I30" s="99">
        <v>0.13333333333333333</v>
      </c>
      <c r="J30" s="7"/>
      <c r="K30" s="77" t="s">
        <v>10</v>
      </c>
      <c r="L30" s="101">
        <v>250.43</v>
      </c>
      <c r="M30" s="101">
        <v>275.155</v>
      </c>
      <c r="N30" s="101">
        <v>290.11535714285714</v>
      </c>
      <c r="O30" s="101">
        <v>331.6225</v>
      </c>
      <c r="P30" s="8"/>
      <c r="Q30" s="77" t="s">
        <v>10</v>
      </c>
      <c r="R30" s="101">
        <v>84.10452112478404</v>
      </c>
      <c r="S30" s="101">
        <v>97.80218088238807</v>
      </c>
      <c r="T30" s="101">
        <v>101.70973822282559</v>
      </c>
      <c r="U30" s="37"/>
      <c r="V30" s="7"/>
      <c r="W30" s="8"/>
      <c r="X30" s="11"/>
      <c r="Y30" s="11"/>
      <c r="Z30" s="11"/>
      <c r="AA30" s="8"/>
      <c r="AB30" s="8"/>
      <c r="AC30" s="60"/>
      <c r="AD30" s="60"/>
      <c r="AE30" s="60"/>
      <c r="AF30" s="8"/>
    </row>
    <row r="31" spans="5:35" ht="12.75">
      <c r="E31" s="7"/>
      <c r="F31" s="7"/>
      <c r="G31" s="102">
        <v>11</v>
      </c>
      <c r="H31" s="18" t="s">
        <v>11</v>
      </c>
      <c r="I31" s="99">
        <v>0</v>
      </c>
      <c r="J31" s="7"/>
      <c r="K31" s="77" t="s">
        <v>11</v>
      </c>
      <c r="L31" s="101">
        <v>348.57</v>
      </c>
      <c r="M31" s="101">
        <v>348.57</v>
      </c>
      <c r="N31" s="101">
        <v>348.57</v>
      </c>
      <c r="O31" s="101">
        <v>348.57</v>
      </c>
      <c r="P31" s="8"/>
      <c r="Q31" s="77" t="s">
        <v>11</v>
      </c>
      <c r="R31" s="101">
        <v>138.4384298619165</v>
      </c>
      <c r="S31" s="101">
        <v>159.47590489777448</v>
      </c>
      <c r="T31" s="101">
        <v>151.92605288413134</v>
      </c>
      <c r="U31" s="37"/>
      <c r="V31" s="7"/>
      <c r="W31" s="8"/>
      <c r="X31" s="8"/>
      <c r="Y31" s="8"/>
      <c r="Z31" s="8"/>
      <c r="AA31" s="8"/>
      <c r="AB31" s="8"/>
      <c r="AC31" s="13"/>
      <c r="AD31" s="13"/>
      <c r="AE31" s="13"/>
      <c r="AF31" s="8"/>
      <c r="AI31" s="3"/>
    </row>
    <row r="32" spans="5:39" ht="12.75">
      <c r="E32" s="7"/>
      <c r="F32" s="7"/>
      <c r="G32" s="51">
        <v>12</v>
      </c>
      <c r="H32" s="18" t="s">
        <v>12</v>
      </c>
      <c r="I32" s="99">
        <v>0</v>
      </c>
      <c r="J32" s="7"/>
      <c r="K32" s="77" t="s">
        <v>12</v>
      </c>
      <c r="L32" s="101">
        <v>428.65</v>
      </c>
      <c r="M32" s="101">
        <v>428.65</v>
      </c>
      <c r="N32" s="101">
        <v>428.65</v>
      </c>
      <c r="O32" s="101">
        <v>428.65</v>
      </c>
      <c r="P32" s="8"/>
      <c r="Q32" s="77" t="s">
        <v>12</v>
      </c>
      <c r="R32" s="101">
        <v>210.2573018587395</v>
      </c>
      <c r="S32" s="101">
        <v>247.82527848938426</v>
      </c>
      <c r="T32" s="101">
        <v>216.66698548734982</v>
      </c>
      <c r="U32" s="37"/>
      <c r="V32" s="7"/>
      <c r="W32" s="8"/>
      <c r="X32" s="15"/>
      <c r="Y32" s="15"/>
      <c r="Z32" s="15"/>
      <c r="AA32" s="8"/>
      <c r="AB32" s="8"/>
      <c r="AC32" s="62"/>
      <c r="AD32" s="62"/>
      <c r="AE32" s="62"/>
      <c r="AF32" s="8"/>
      <c r="AI32" s="3"/>
      <c r="AJ32" s="8"/>
      <c r="AK32" s="8"/>
      <c r="AL32" s="8"/>
      <c r="AM32" s="8"/>
    </row>
    <row r="33" spans="5:39" ht="12.75">
      <c r="E33" s="7"/>
      <c r="F33" s="7"/>
      <c r="G33" s="102">
        <v>13</v>
      </c>
      <c r="H33" s="18" t="s">
        <v>13</v>
      </c>
      <c r="I33" s="99">
        <v>0</v>
      </c>
      <c r="J33" s="7"/>
      <c r="K33" s="77" t="s">
        <v>13</v>
      </c>
      <c r="L33" s="101">
        <v>508.72999999999996</v>
      </c>
      <c r="M33" s="101">
        <v>508.72999999999996</v>
      </c>
      <c r="N33" s="101">
        <v>508.72999999999996</v>
      </c>
      <c r="O33" s="101">
        <v>508.72999999999996</v>
      </c>
      <c r="P33" s="8"/>
      <c r="Q33" s="77" t="s">
        <v>13</v>
      </c>
      <c r="R33" s="101">
        <v>265.80320452974894</v>
      </c>
      <c r="S33" s="101">
        <v>323.256488604618</v>
      </c>
      <c r="T33" s="101">
        <v>285.61988212738953</v>
      </c>
      <c r="U33" s="37"/>
      <c r="V33" s="7"/>
      <c r="W33" s="8"/>
      <c r="X33" s="8"/>
      <c r="Y33" s="8"/>
      <c r="Z33" s="8"/>
      <c r="AA33" s="8"/>
      <c r="AB33" s="8"/>
      <c r="AC33" s="62"/>
      <c r="AD33" s="62"/>
      <c r="AE33" s="62"/>
      <c r="AF33" s="8"/>
      <c r="AJ33" s="9"/>
      <c r="AK33" s="8"/>
      <c r="AL33" s="65"/>
      <c r="AM33" s="8"/>
    </row>
    <row r="34" spans="5:39" ht="12.75">
      <c r="E34" s="7"/>
      <c r="F34" s="7"/>
      <c r="G34" s="51">
        <v>14</v>
      </c>
      <c r="H34" s="18" t="s">
        <v>14</v>
      </c>
      <c r="I34" s="99">
        <v>0</v>
      </c>
      <c r="J34" s="7"/>
      <c r="K34" s="77" t="s">
        <v>14</v>
      </c>
      <c r="L34" s="101">
        <v>588.81</v>
      </c>
      <c r="M34" s="101">
        <v>588.81</v>
      </c>
      <c r="N34" s="101">
        <v>588.81</v>
      </c>
      <c r="O34" s="101">
        <v>588.81</v>
      </c>
      <c r="P34" s="8"/>
      <c r="Q34" s="77" t="s">
        <v>14</v>
      </c>
      <c r="R34" s="101">
        <v>408.5009802974765</v>
      </c>
      <c r="S34" s="101">
        <v>456.39040619713927</v>
      </c>
      <c r="T34" s="101">
        <v>380.67820465646423</v>
      </c>
      <c r="U34" s="37"/>
      <c r="V34" s="7"/>
      <c r="W34" s="8"/>
      <c r="X34" s="8"/>
      <c r="Y34" s="8"/>
      <c r="Z34" s="8"/>
      <c r="AA34" s="8"/>
      <c r="AB34" s="8"/>
      <c r="AC34" s="8"/>
      <c r="AD34" s="8"/>
      <c r="AE34" s="8"/>
      <c r="AF34" s="8"/>
      <c r="AJ34" s="9"/>
      <c r="AK34" s="8"/>
      <c r="AL34" s="13"/>
      <c r="AM34" s="13"/>
    </row>
    <row r="35" spans="5:39" ht="12.75">
      <c r="E35" s="7"/>
      <c r="F35" s="7"/>
      <c r="G35" s="102">
        <v>15</v>
      </c>
      <c r="H35" s="18" t="s">
        <v>15</v>
      </c>
      <c r="I35" s="99">
        <v>0</v>
      </c>
      <c r="J35" s="7"/>
      <c r="K35" s="77" t="s">
        <v>15</v>
      </c>
      <c r="L35" s="101">
        <v>668.89</v>
      </c>
      <c r="M35" s="101">
        <v>668.89</v>
      </c>
      <c r="N35" s="101">
        <v>668.89</v>
      </c>
      <c r="O35" s="101">
        <v>668.89</v>
      </c>
      <c r="P35" s="8"/>
      <c r="Q35" s="77" t="s">
        <v>15</v>
      </c>
      <c r="R35" s="101">
        <v>468.91155183430504</v>
      </c>
      <c r="S35" s="101">
        <v>498.4875452931935</v>
      </c>
      <c r="T35" s="101">
        <v>399.8459311445349</v>
      </c>
      <c r="U35" s="37"/>
      <c r="V35" s="7"/>
      <c r="W35" s="8"/>
      <c r="X35" s="8"/>
      <c r="Y35" s="8"/>
      <c r="Z35" s="8"/>
      <c r="AA35" s="8"/>
      <c r="AB35" s="8"/>
      <c r="AC35" s="8"/>
      <c r="AD35" s="8"/>
      <c r="AE35" s="8"/>
      <c r="AF35" s="8"/>
      <c r="AJ35" s="62"/>
      <c r="AK35" s="8"/>
      <c r="AL35" s="64"/>
      <c r="AM35" s="8"/>
    </row>
    <row r="36" spans="5:39" ht="15">
      <c r="E36" s="7"/>
      <c r="F36" s="7"/>
      <c r="G36" s="51">
        <v>16</v>
      </c>
      <c r="H36" s="18" t="s">
        <v>16</v>
      </c>
      <c r="I36" s="99">
        <v>0</v>
      </c>
      <c r="J36" s="7"/>
      <c r="K36" s="77" t="s">
        <v>16</v>
      </c>
      <c r="L36" s="101">
        <v>908.4166666666666</v>
      </c>
      <c r="M36" s="101">
        <v>908.4166666666666</v>
      </c>
      <c r="N36" s="101">
        <v>908.4166666666666</v>
      </c>
      <c r="O36" s="101">
        <v>908.4166666666666</v>
      </c>
      <c r="P36" s="8"/>
      <c r="Q36" s="77" t="s">
        <v>16</v>
      </c>
      <c r="R36" s="101">
        <v>677.885260623143</v>
      </c>
      <c r="S36" s="101">
        <v>687.0166822006973</v>
      </c>
      <c r="T36" s="101">
        <v>567.4156843679443</v>
      </c>
      <c r="U36" s="37"/>
      <c r="V36" s="7"/>
      <c r="W36" s="79"/>
      <c r="X36" s="48"/>
      <c r="Y36" s="48"/>
      <c r="Z36" s="48"/>
      <c r="AA36" s="8"/>
      <c r="AB36" s="79"/>
      <c r="AC36" s="83"/>
      <c r="AD36" s="83"/>
      <c r="AE36" s="62"/>
      <c r="AF36" s="8"/>
      <c r="AJ36" s="8"/>
      <c r="AK36" s="8"/>
      <c r="AL36" s="8"/>
      <c r="AM36" s="8"/>
    </row>
    <row r="37" spans="5:39" ht="15">
      <c r="E37" s="7"/>
      <c r="F37" s="7"/>
      <c r="G37" s="102">
        <v>17</v>
      </c>
      <c r="H37" s="18" t="s">
        <v>17</v>
      </c>
      <c r="I37" s="99">
        <v>0</v>
      </c>
      <c r="J37" s="7"/>
      <c r="K37" s="77" t="s">
        <v>17</v>
      </c>
      <c r="L37" s="101">
        <v>1147.9433333333334</v>
      </c>
      <c r="M37" s="101">
        <v>1147.9433333333334</v>
      </c>
      <c r="N37" s="101">
        <v>1147.9433333333334</v>
      </c>
      <c r="O37" s="101">
        <v>1147.9433333333334</v>
      </c>
      <c r="P37" s="8"/>
      <c r="Q37" s="77" t="s">
        <v>17</v>
      </c>
      <c r="R37" s="101">
        <v>810.6733192923144</v>
      </c>
      <c r="S37" s="101">
        <v>817.5950951737211</v>
      </c>
      <c r="T37" s="101">
        <v>735.3155785803356</v>
      </c>
      <c r="U37" s="37"/>
      <c r="V37" s="7"/>
      <c r="W37" s="8"/>
      <c r="X37" s="8"/>
      <c r="Y37" s="10"/>
      <c r="Z37" s="8"/>
      <c r="AA37" s="8"/>
      <c r="AB37" s="83"/>
      <c r="AC37" s="79"/>
      <c r="AD37" s="83"/>
      <c r="AE37" s="8"/>
      <c r="AF37" s="8"/>
      <c r="AI37" s="8"/>
      <c r="AJ37" s="8"/>
      <c r="AK37" s="8"/>
      <c r="AL37" s="62"/>
      <c r="AM37" s="8"/>
    </row>
    <row r="38" spans="5:39" ht="12.75">
      <c r="E38" s="7"/>
      <c r="F38" s="7"/>
      <c r="G38" s="51">
        <v>18</v>
      </c>
      <c r="H38" s="18" t="s">
        <v>18</v>
      </c>
      <c r="I38" s="99">
        <v>0</v>
      </c>
      <c r="J38" s="7"/>
      <c r="K38" s="77" t="s">
        <v>18</v>
      </c>
      <c r="L38" s="101">
        <v>1387.47</v>
      </c>
      <c r="M38" s="101">
        <v>1387.47</v>
      </c>
      <c r="N38" s="101">
        <v>1387.47</v>
      </c>
      <c r="O38" s="101">
        <v>1387.47</v>
      </c>
      <c r="P38" s="8"/>
      <c r="Q38" s="77" t="s">
        <v>18</v>
      </c>
      <c r="R38" s="101">
        <v>864.9547497124697</v>
      </c>
      <c r="S38" s="101">
        <v>844.7026000333312</v>
      </c>
      <c r="T38" s="101">
        <v>806.4125421069328</v>
      </c>
      <c r="U38" s="37"/>
      <c r="V38" s="7"/>
      <c r="W38" s="10"/>
      <c r="X38" s="10"/>
      <c r="Y38" s="10"/>
      <c r="Z38" s="10"/>
      <c r="AA38" s="8"/>
      <c r="AB38" s="6"/>
      <c r="AC38" s="6"/>
      <c r="AD38" s="6"/>
      <c r="AE38" s="6"/>
      <c r="AF38" s="8"/>
      <c r="AI38" s="8"/>
      <c r="AJ38" s="8"/>
      <c r="AK38" s="8"/>
      <c r="AL38" s="13"/>
      <c r="AM38" s="13"/>
    </row>
    <row r="39" spans="5:39" ht="12.75">
      <c r="E39" s="7"/>
      <c r="F39" s="7"/>
      <c r="G39" s="102">
        <v>19</v>
      </c>
      <c r="H39" s="18" t="s">
        <v>19</v>
      </c>
      <c r="I39" s="99">
        <v>0</v>
      </c>
      <c r="J39" s="7"/>
      <c r="K39" s="77" t="s">
        <v>19</v>
      </c>
      <c r="L39" s="101">
        <v>1626.9966666666667</v>
      </c>
      <c r="M39" s="101">
        <v>1626.9966666666667</v>
      </c>
      <c r="N39" s="101">
        <v>1626.9966666666667</v>
      </c>
      <c r="O39" s="101">
        <v>1626.9966666666667</v>
      </c>
      <c r="P39" s="8"/>
      <c r="Q39" s="77" t="s">
        <v>19</v>
      </c>
      <c r="R39" s="101">
        <v>1608.3545176731989</v>
      </c>
      <c r="S39" s="101">
        <v>1424.3494430869437</v>
      </c>
      <c r="T39" s="101">
        <v>1321.6962079353216</v>
      </c>
      <c r="U39" s="37"/>
      <c r="V39" s="7"/>
      <c r="W39" s="49"/>
      <c r="X39" s="61"/>
      <c r="Y39" s="61"/>
      <c r="Z39" s="61"/>
      <c r="AA39" s="8"/>
      <c r="AB39" s="62"/>
      <c r="AC39" s="64"/>
      <c r="AD39" s="62"/>
      <c r="AE39" s="64"/>
      <c r="AF39" s="8"/>
      <c r="AI39" s="8"/>
      <c r="AJ39" s="8"/>
      <c r="AK39" s="8"/>
      <c r="AL39" s="64"/>
      <c r="AM39" s="8"/>
    </row>
    <row r="40" spans="5:39" ht="13.5" thickBot="1">
      <c r="E40" s="7"/>
      <c r="F40" s="7"/>
      <c r="G40" s="51">
        <v>20</v>
      </c>
      <c r="H40" s="38" t="s">
        <v>20</v>
      </c>
      <c r="I40" s="100">
        <v>0</v>
      </c>
      <c r="J40" s="7"/>
      <c r="K40" s="77" t="s">
        <v>20</v>
      </c>
      <c r="L40" s="101">
        <v>1866.5233333333333</v>
      </c>
      <c r="M40" s="101">
        <v>1866.5233333333333</v>
      </c>
      <c r="N40" s="101">
        <v>1866.5233333333333</v>
      </c>
      <c r="O40" s="101">
        <v>1866.5233333333333</v>
      </c>
      <c r="P40" s="8"/>
      <c r="Q40" s="77" t="s">
        <v>20</v>
      </c>
      <c r="R40" s="101">
        <v>6993.135</v>
      </c>
      <c r="S40" s="101">
        <v>6993.135</v>
      </c>
      <c r="T40" s="101">
        <v>6993.135</v>
      </c>
      <c r="U40" s="37"/>
      <c r="V40" s="7"/>
      <c r="W40" s="8"/>
      <c r="X40" s="61"/>
      <c r="Y40" s="61"/>
      <c r="Z40" s="61"/>
      <c r="AA40" s="8"/>
      <c r="AB40" s="8"/>
      <c r="AC40" s="8"/>
      <c r="AD40" s="8"/>
      <c r="AE40" s="13"/>
      <c r="AF40" s="8"/>
      <c r="AI40" s="8"/>
      <c r="AJ40" s="8"/>
      <c r="AK40" s="8"/>
      <c r="AL40" s="8"/>
      <c r="AM40" s="8"/>
    </row>
    <row r="41" spans="5:38" ht="12.75">
      <c r="E41" s="7"/>
      <c r="F41" s="7"/>
      <c r="G41" s="50"/>
      <c r="H41" s="8"/>
      <c r="I41" s="7">
        <f>SUM(I21:I40)</f>
        <v>0.9999999999999999</v>
      </c>
      <c r="J41" s="7"/>
      <c r="K41" s="8"/>
      <c r="L41" s="8"/>
      <c r="M41" s="8"/>
      <c r="N41" s="8"/>
      <c r="O41" s="8"/>
      <c r="P41" s="8"/>
      <c r="Q41" s="7"/>
      <c r="R41" s="7"/>
      <c r="S41" s="7"/>
      <c r="T41" s="7"/>
      <c r="U41" s="37"/>
      <c r="V41" s="7"/>
      <c r="W41" s="8"/>
      <c r="X41" s="61"/>
      <c r="Y41" s="61"/>
      <c r="Z41" s="61"/>
      <c r="AA41" s="8"/>
      <c r="AB41" s="8"/>
      <c r="AC41" s="8"/>
      <c r="AD41" s="8"/>
      <c r="AE41" s="13"/>
      <c r="AF41" s="8"/>
      <c r="AI41" s="8"/>
      <c r="AJ41" s="11"/>
      <c r="AK41" s="11"/>
      <c r="AL41" s="11"/>
    </row>
    <row r="42" spans="5:38" ht="12.75">
      <c r="E42" s="7"/>
      <c r="F42" s="7"/>
      <c r="G42" s="50"/>
      <c r="H42" s="8"/>
      <c r="I42" s="7"/>
      <c r="J42" s="7"/>
      <c r="K42" s="8"/>
      <c r="L42" s="8"/>
      <c r="M42" s="8"/>
      <c r="N42" s="8"/>
      <c r="O42" s="8"/>
      <c r="P42" s="8"/>
      <c r="Q42" s="7"/>
      <c r="R42" s="7"/>
      <c r="S42" s="7"/>
      <c r="T42" s="7"/>
      <c r="U42" s="37"/>
      <c r="V42" s="7"/>
      <c r="W42" s="8"/>
      <c r="X42" s="61"/>
      <c r="Y42" s="61"/>
      <c r="Z42" s="61"/>
      <c r="AA42" s="8"/>
      <c r="AB42" s="8"/>
      <c r="AC42" s="8"/>
      <c r="AD42" s="8"/>
      <c r="AE42" s="13"/>
      <c r="AF42" s="8"/>
      <c r="AI42" s="8"/>
      <c r="AJ42" s="11"/>
      <c r="AK42" s="11"/>
      <c r="AL42" s="11"/>
    </row>
    <row r="43" spans="5:38" ht="12.75">
      <c r="E43" s="7"/>
      <c r="F43" s="7"/>
      <c r="G43" s="50"/>
      <c r="H43" s="8"/>
      <c r="I43" s="7"/>
      <c r="J43" s="7"/>
      <c r="K43" s="8"/>
      <c r="L43" s="8"/>
      <c r="M43" s="8"/>
      <c r="N43" s="8"/>
      <c r="O43" s="8"/>
      <c r="P43" s="8"/>
      <c r="Q43" s="7"/>
      <c r="R43" s="7"/>
      <c r="S43" s="7"/>
      <c r="T43" s="7"/>
      <c r="U43" s="37"/>
      <c r="V43" s="7"/>
      <c r="W43" s="8"/>
      <c r="X43" s="61"/>
      <c r="Y43" s="61"/>
      <c r="Z43" s="61"/>
      <c r="AA43" s="8"/>
      <c r="AB43" s="8"/>
      <c r="AC43" s="8"/>
      <c r="AD43" s="8"/>
      <c r="AE43" s="13"/>
      <c r="AF43" s="8"/>
      <c r="AI43" s="8"/>
      <c r="AJ43" s="11"/>
      <c r="AK43" s="11"/>
      <c r="AL43" s="11"/>
    </row>
    <row r="44" spans="5:38" ht="12.75">
      <c r="E44" s="7"/>
      <c r="F44" s="7"/>
      <c r="G44" s="50"/>
      <c r="M44" s="8"/>
      <c r="N44" s="8"/>
      <c r="O44" s="8"/>
      <c r="P44" s="8"/>
      <c r="Q44" s="7"/>
      <c r="R44" s="7"/>
      <c r="S44" s="7"/>
      <c r="T44" s="7"/>
      <c r="U44" s="37"/>
      <c r="V44" s="7"/>
      <c r="W44" s="8"/>
      <c r="X44" s="61"/>
      <c r="Y44" s="61"/>
      <c r="Z44" s="61"/>
      <c r="AA44" s="8"/>
      <c r="AB44" s="8"/>
      <c r="AC44" s="8"/>
      <c r="AD44" s="8"/>
      <c r="AE44" s="8"/>
      <c r="AF44" s="8"/>
      <c r="AI44" s="8"/>
      <c r="AJ44" s="11"/>
      <c r="AK44" s="11"/>
      <c r="AL44" s="11"/>
    </row>
    <row r="45" spans="5:38" ht="12.75">
      <c r="E45" s="7"/>
      <c r="F45" s="7"/>
      <c r="G45" s="50"/>
      <c r="M45" s="8"/>
      <c r="N45" s="8"/>
      <c r="O45" s="8"/>
      <c r="P45" s="8"/>
      <c r="Q45" s="7"/>
      <c r="R45" s="7"/>
      <c r="S45" s="7"/>
      <c r="T45" s="7"/>
      <c r="U45" s="37"/>
      <c r="V45" s="7"/>
      <c r="W45" s="8"/>
      <c r="X45" s="61"/>
      <c r="Y45" s="61"/>
      <c r="Z45" s="61"/>
      <c r="AA45" s="8"/>
      <c r="AB45" s="8"/>
      <c r="AC45" s="8"/>
      <c r="AD45" s="8"/>
      <c r="AE45" s="8"/>
      <c r="AF45" s="8"/>
      <c r="AI45" s="8"/>
      <c r="AJ45" s="11"/>
      <c r="AK45" s="11"/>
      <c r="AL45" s="11"/>
    </row>
    <row r="46" spans="5:38" ht="15">
      <c r="E46" s="7"/>
      <c r="F46" s="7"/>
      <c r="G46" s="50"/>
      <c r="H46" s="82" t="s">
        <v>90</v>
      </c>
      <c r="M46" s="8"/>
      <c r="N46" s="8"/>
      <c r="O46" s="8"/>
      <c r="P46" s="8"/>
      <c r="Q46" s="7"/>
      <c r="R46" s="7"/>
      <c r="S46" s="7"/>
      <c r="T46" s="7"/>
      <c r="U46" s="37"/>
      <c r="V46" s="7"/>
      <c r="W46" s="8"/>
      <c r="X46" s="61"/>
      <c r="Y46" s="61"/>
      <c r="Z46" s="61"/>
      <c r="AA46" s="8"/>
      <c r="AB46" s="8"/>
      <c r="AC46" s="8"/>
      <c r="AD46" s="8"/>
      <c r="AE46" s="13"/>
      <c r="AF46" s="8"/>
      <c r="AI46" s="8"/>
      <c r="AJ46" s="11"/>
      <c r="AK46" s="11"/>
      <c r="AL46" s="11"/>
    </row>
    <row r="47" spans="5:38" ht="12.75">
      <c r="E47" s="7"/>
      <c r="F47" s="7"/>
      <c r="G47" s="50"/>
      <c r="H47" s="12" t="s">
        <v>34</v>
      </c>
      <c r="M47" s="8"/>
      <c r="N47" s="8"/>
      <c r="O47" s="8"/>
      <c r="P47" s="8"/>
      <c r="Q47" s="7"/>
      <c r="R47" s="7"/>
      <c r="S47" s="7"/>
      <c r="T47" s="7"/>
      <c r="U47" s="37"/>
      <c r="V47" s="7"/>
      <c r="W47" s="8"/>
      <c r="X47" s="61"/>
      <c r="Y47" s="61"/>
      <c r="Z47" s="61"/>
      <c r="AA47" s="8"/>
      <c r="AB47" s="8"/>
      <c r="AC47" s="8"/>
      <c r="AD47" s="8"/>
      <c r="AE47" s="13"/>
      <c r="AF47" s="8"/>
      <c r="AI47" s="8"/>
      <c r="AJ47" s="11"/>
      <c r="AK47" s="11"/>
      <c r="AL47" s="11"/>
    </row>
    <row r="48" spans="5:38" ht="12.75">
      <c r="E48" s="7"/>
      <c r="F48" s="7"/>
      <c r="G48" s="50"/>
      <c r="H48" s="20" t="s">
        <v>66</v>
      </c>
      <c r="M48" s="8"/>
      <c r="N48" s="8"/>
      <c r="O48" s="8"/>
      <c r="P48" s="8"/>
      <c r="Q48" s="7"/>
      <c r="R48" s="7"/>
      <c r="S48" s="7"/>
      <c r="T48" s="7"/>
      <c r="U48" s="37"/>
      <c r="V48" s="7"/>
      <c r="W48" s="8"/>
      <c r="X48" s="61"/>
      <c r="Y48" s="61"/>
      <c r="Z48" s="61"/>
      <c r="AA48" s="8"/>
      <c r="AB48" s="8"/>
      <c r="AC48" s="8"/>
      <c r="AD48" s="8"/>
      <c r="AE48" s="13"/>
      <c r="AF48" s="8"/>
      <c r="AI48" s="8"/>
      <c r="AJ48" s="11"/>
      <c r="AK48" s="11"/>
      <c r="AL48" s="11"/>
    </row>
    <row r="49" spans="5:38" ht="12.75">
      <c r="E49" s="7"/>
      <c r="F49" s="7"/>
      <c r="G49" s="50"/>
      <c r="I49" s="14" t="s">
        <v>94</v>
      </c>
      <c r="J49" s="14" t="s">
        <v>95</v>
      </c>
      <c r="K49" s="14" t="s">
        <v>96</v>
      </c>
      <c r="L49" s="14" t="s">
        <v>97</v>
      </c>
      <c r="M49" s="8"/>
      <c r="N49" s="8"/>
      <c r="O49" s="8"/>
      <c r="P49" s="8"/>
      <c r="Q49" s="7"/>
      <c r="R49" s="7"/>
      <c r="S49" s="7"/>
      <c r="T49" s="7"/>
      <c r="U49" s="37"/>
      <c r="V49" s="7"/>
      <c r="W49" s="8"/>
      <c r="X49" s="61"/>
      <c r="Y49" s="61"/>
      <c r="Z49" s="61"/>
      <c r="AA49" s="8"/>
      <c r="AB49" s="123"/>
      <c r="AC49" s="8"/>
      <c r="AD49" s="8"/>
      <c r="AE49" s="13"/>
      <c r="AF49" s="8"/>
      <c r="AI49" s="8"/>
      <c r="AJ49" s="11"/>
      <c r="AK49" s="11"/>
      <c r="AL49" s="11"/>
    </row>
    <row r="50" spans="5:38" ht="12.75">
      <c r="E50" s="7"/>
      <c r="F50" s="7"/>
      <c r="G50" s="50"/>
      <c r="I50" s="14" t="s">
        <v>73</v>
      </c>
      <c r="J50" s="14" t="s">
        <v>73</v>
      </c>
      <c r="K50" s="14" t="s">
        <v>73</v>
      </c>
      <c r="L50" s="14" t="s">
        <v>73</v>
      </c>
      <c r="M50" s="8"/>
      <c r="N50" s="8"/>
      <c r="O50" s="8"/>
      <c r="P50" s="8"/>
      <c r="Q50" s="7"/>
      <c r="R50" s="7"/>
      <c r="S50" s="7"/>
      <c r="T50" s="7"/>
      <c r="U50" s="37"/>
      <c r="V50" s="7"/>
      <c r="W50" s="8"/>
      <c r="X50" s="61"/>
      <c r="Y50" s="61"/>
      <c r="Z50" s="61"/>
      <c r="AA50" s="8"/>
      <c r="AB50" s="8"/>
      <c r="AC50" s="8"/>
      <c r="AD50" s="8"/>
      <c r="AE50" s="13"/>
      <c r="AF50" s="8"/>
      <c r="AI50" s="8"/>
      <c r="AJ50" s="11"/>
      <c r="AK50" s="11"/>
      <c r="AL50" s="11"/>
    </row>
    <row r="51" spans="5:38" ht="12.75">
      <c r="E51" s="7"/>
      <c r="F51" s="7"/>
      <c r="G51" s="50"/>
      <c r="H51" s="32">
        <v>42278</v>
      </c>
      <c r="I51" s="101">
        <v>0.64</v>
      </c>
      <c r="J51" s="101">
        <v>1.37</v>
      </c>
      <c r="K51" s="101">
        <v>2.05</v>
      </c>
      <c r="L51" s="101">
        <v>2.85</v>
      </c>
      <c r="M51" s="8"/>
      <c r="N51" s="8"/>
      <c r="O51" s="8"/>
      <c r="P51" s="8"/>
      <c r="Q51" s="7"/>
      <c r="R51" s="7"/>
      <c r="S51" s="7"/>
      <c r="T51" s="7"/>
      <c r="U51" s="37"/>
      <c r="V51" s="7"/>
      <c r="W51" s="8"/>
      <c r="X51" s="61"/>
      <c r="Y51" s="61"/>
      <c r="Z51" s="61"/>
      <c r="AA51" s="8"/>
      <c r="AB51" s="8"/>
      <c r="AC51" s="8"/>
      <c r="AD51" s="8"/>
      <c r="AE51" s="13"/>
      <c r="AF51" s="8"/>
      <c r="AI51" s="8"/>
      <c r="AJ51" s="11"/>
      <c r="AK51" s="11"/>
      <c r="AL51" s="11"/>
    </row>
    <row r="52" spans="5:38" ht="12.75">
      <c r="E52" s="7"/>
      <c r="F52" s="7"/>
      <c r="G52" s="50"/>
      <c r="H52" s="32">
        <v>42279</v>
      </c>
      <c r="I52" s="101">
        <v>0.58</v>
      </c>
      <c r="J52" s="101">
        <v>1.29</v>
      </c>
      <c r="K52" s="101">
        <v>1.99</v>
      </c>
      <c r="L52" s="101">
        <v>2.82</v>
      </c>
      <c r="M52" s="8"/>
      <c r="N52" s="8"/>
      <c r="O52" s="8"/>
      <c r="P52" s="8"/>
      <c r="Q52" s="7"/>
      <c r="R52" s="7"/>
      <c r="S52" s="7"/>
      <c r="T52" s="7"/>
      <c r="U52" s="37"/>
      <c r="V52" s="7"/>
      <c r="W52" s="8"/>
      <c r="X52" s="61"/>
      <c r="Y52" s="61"/>
      <c r="Z52" s="61"/>
      <c r="AA52" s="8"/>
      <c r="AB52" s="8"/>
      <c r="AC52" s="8"/>
      <c r="AD52" s="8"/>
      <c r="AE52" s="13"/>
      <c r="AF52" s="8"/>
      <c r="AI52" s="8"/>
      <c r="AJ52" s="11"/>
      <c r="AK52" s="11"/>
      <c r="AL52" s="11"/>
    </row>
    <row r="53" spans="5:38" ht="12.75">
      <c r="E53" s="7"/>
      <c r="F53" s="7"/>
      <c r="G53" s="50"/>
      <c r="H53" s="32">
        <v>42282</v>
      </c>
      <c r="I53" s="101">
        <v>0.61</v>
      </c>
      <c r="J53" s="101">
        <v>1.35</v>
      </c>
      <c r="K53" s="101">
        <v>2.07</v>
      </c>
      <c r="L53" s="101">
        <v>2.9</v>
      </c>
      <c r="M53" s="8"/>
      <c r="N53" s="8"/>
      <c r="O53" s="8"/>
      <c r="P53" s="8"/>
      <c r="Q53" s="7"/>
      <c r="R53" s="7"/>
      <c r="S53" s="7"/>
      <c r="T53" s="7"/>
      <c r="U53" s="37"/>
      <c r="V53" s="7"/>
      <c r="W53" s="8"/>
      <c r="X53" s="61"/>
      <c r="Y53" s="61"/>
      <c r="Z53" s="61"/>
      <c r="AA53" s="8"/>
      <c r="AB53" s="8"/>
      <c r="AC53" s="8"/>
      <c r="AD53" s="8"/>
      <c r="AE53" s="13"/>
      <c r="AF53" s="8"/>
      <c r="AI53" s="8"/>
      <c r="AJ53" s="11"/>
      <c r="AK53" s="11"/>
      <c r="AL53" s="11"/>
    </row>
    <row r="54" spans="4:38" ht="12.75">
      <c r="D54" s="7"/>
      <c r="E54" s="7"/>
      <c r="F54" s="7"/>
      <c r="G54" s="50"/>
      <c r="H54" s="32">
        <v>42283</v>
      </c>
      <c r="I54" s="101">
        <v>0.61</v>
      </c>
      <c r="J54" s="101">
        <v>1.34</v>
      </c>
      <c r="K54" s="101">
        <v>2.05</v>
      </c>
      <c r="L54" s="101">
        <v>2.88</v>
      </c>
      <c r="M54" s="8"/>
      <c r="N54" s="8"/>
      <c r="O54" s="8"/>
      <c r="P54" s="8"/>
      <c r="Q54" s="7"/>
      <c r="R54" s="7"/>
      <c r="S54" s="7"/>
      <c r="T54" s="7"/>
      <c r="U54" s="37"/>
      <c r="V54" s="7"/>
      <c r="W54" s="8"/>
      <c r="X54" s="61"/>
      <c r="Y54" s="61"/>
      <c r="Z54" s="61"/>
      <c r="AA54" s="8"/>
      <c r="AB54" s="8"/>
      <c r="AC54" s="8"/>
      <c r="AD54" s="8"/>
      <c r="AE54" s="13"/>
      <c r="AF54" s="8"/>
      <c r="AI54" s="8"/>
      <c r="AJ54" s="11"/>
      <c r="AK54" s="11"/>
      <c r="AL54" s="11"/>
    </row>
    <row r="55" spans="4:38" ht="12.75">
      <c r="D55" s="7"/>
      <c r="E55" s="7"/>
      <c r="F55" s="7"/>
      <c r="G55" s="50"/>
      <c r="H55" s="32">
        <v>42284</v>
      </c>
      <c r="I55" s="101">
        <v>0.65</v>
      </c>
      <c r="J55" s="101">
        <v>1.37</v>
      </c>
      <c r="K55" s="101">
        <v>2.08</v>
      </c>
      <c r="L55" s="101">
        <v>2.89</v>
      </c>
      <c r="M55" s="8"/>
      <c r="N55" s="8"/>
      <c r="O55" s="8"/>
      <c r="P55" s="8"/>
      <c r="Q55" s="7"/>
      <c r="R55" s="7"/>
      <c r="S55" s="7"/>
      <c r="T55" s="7"/>
      <c r="U55" s="37"/>
      <c r="V55" s="7"/>
      <c r="W55" s="8"/>
      <c r="X55" s="61"/>
      <c r="Y55" s="61"/>
      <c r="Z55" s="61"/>
      <c r="AA55" s="8"/>
      <c r="AB55" s="8"/>
      <c r="AC55" s="8"/>
      <c r="AD55" s="8"/>
      <c r="AE55" s="13"/>
      <c r="AF55" s="8"/>
      <c r="AI55" s="8"/>
      <c r="AJ55" s="11"/>
      <c r="AK55" s="11"/>
      <c r="AL55" s="11"/>
    </row>
    <row r="56" spans="2:38" ht="12.75">
      <c r="B56" s="4"/>
      <c r="C56" s="7"/>
      <c r="D56" s="7"/>
      <c r="E56" s="7"/>
      <c r="F56" s="7"/>
      <c r="G56" s="50"/>
      <c r="H56" s="32">
        <v>42285</v>
      </c>
      <c r="I56" s="101">
        <v>0.65</v>
      </c>
      <c r="J56" s="101">
        <v>1.4</v>
      </c>
      <c r="K56" s="101">
        <v>2.12</v>
      </c>
      <c r="L56" s="101">
        <v>2.96</v>
      </c>
      <c r="M56" s="8"/>
      <c r="N56" s="8"/>
      <c r="O56" s="8"/>
      <c r="P56" s="8"/>
      <c r="Q56" s="7"/>
      <c r="R56" s="7"/>
      <c r="S56" s="7"/>
      <c r="T56" s="7"/>
      <c r="U56" s="37"/>
      <c r="V56" s="7"/>
      <c r="W56" s="8"/>
      <c r="X56" s="61"/>
      <c r="Y56" s="61"/>
      <c r="Z56" s="61"/>
      <c r="AA56" s="8"/>
      <c r="AB56" s="8"/>
      <c r="AC56" s="8"/>
      <c r="AD56" s="8"/>
      <c r="AE56" s="13"/>
      <c r="AF56" s="8"/>
      <c r="AI56" s="8"/>
      <c r="AJ56" s="11"/>
      <c r="AK56" s="11"/>
      <c r="AL56" s="11"/>
    </row>
    <row r="57" spans="1:38" ht="12.75">
      <c r="A57" s="8"/>
      <c r="B57" s="7"/>
      <c r="C57" s="7"/>
      <c r="D57" s="7"/>
      <c r="E57" s="7"/>
      <c r="F57" s="7"/>
      <c r="G57" s="50"/>
      <c r="H57" s="32">
        <v>42286</v>
      </c>
      <c r="I57" s="101">
        <v>0.65</v>
      </c>
      <c r="J57" s="101">
        <v>1.41</v>
      </c>
      <c r="K57" s="101">
        <v>2.12</v>
      </c>
      <c r="L57" s="101">
        <v>2.94</v>
      </c>
      <c r="M57" s="8"/>
      <c r="N57" s="8"/>
      <c r="O57" s="8"/>
      <c r="P57" s="8"/>
      <c r="Q57" s="7"/>
      <c r="R57" s="7"/>
      <c r="S57" s="7"/>
      <c r="T57" s="7"/>
      <c r="U57" s="37"/>
      <c r="V57" s="7"/>
      <c r="W57" s="8"/>
      <c r="X57" s="61"/>
      <c r="Y57" s="61"/>
      <c r="Z57" s="61"/>
      <c r="AA57" s="8"/>
      <c r="AB57" s="8"/>
      <c r="AC57" s="8"/>
      <c r="AD57" s="8"/>
      <c r="AE57" s="13"/>
      <c r="AF57" s="8"/>
      <c r="AI57" s="8"/>
      <c r="AJ57" s="11"/>
      <c r="AK57" s="11"/>
      <c r="AL57" s="11"/>
    </row>
    <row r="58" spans="1:38" ht="12.75">
      <c r="A58" s="8"/>
      <c r="B58" s="7"/>
      <c r="C58" s="7"/>
      <c r="D58" s="7"/>
      <c r="E58" s="7"/>
      <c r="F58" s="7"/>
      <c r="G58" s="50"/>
      <c r="H58" s="32">
        <v>42289</v>
      </c>
      <c r="I58" s="101"/>
      <c r="J58" s="101"/>
      <c r="K58" s="101"/>
      <c r="L58" s="101"/>
      <c r="M58" s="8"/>
      <c r="N58" s="8"/>
      <c r="O58" s="8"/>
      <c r="P58" s="8"/>
      <c r="Q58" s="7"/>
      <c r="R58" s="7"/>
      <c r="S58" s="7"/>
      <c r="T58" s="7"/>
      <c r="U58" s="37"/>
      <c r="V58" s="7"/>
      <c r="W58" s="8"/>
      <c r="X58" s="61"/>
      <c r="Y58" s="61"/>
      <c r="Z58" s="61"/>
      <c r="AA58" s="8"/>
      <c r="AB58" s="8"/>
      <c r="AC58" s="8"/>
      <c r="AD58" s="8"/>
      <c r="AE58" s="13"/>
      <c r="AF58" s="8"/>
      <c r="AI58" s="8"/>
      <c r="AJ58" s="11"/>
      <c r="AK58" s="11"/>
      <c r="AL58" s="11"/>
    </row>
    <row r="59" spans="1:38" ht="12.75">
      <c r="A59" s="8"/>
      <c r="B59" s="7"/>
      <c r="C59" s="7"/>
      <c r="D59" s="7"/>
      <c r="E59" s="7"/>
      <c r="F59" s="7"/>
      <c r="G59" s="50"/>
      <c r="H59" s="32">
        <v>42290</v>
      </c>
      <c r="I59" s="101">
        <v>0.64</v>
      </c>
      <c r="J59" s="101">
        <v>1.36</v>
      </c>
      <c r="K59" s="101">
        <v>2.06</v>
      </c>
      <c r="L59" s="101">
        <v>2.89</v>
      </c>
      <c r="M59" s="8"/>
      <c r="N59" s="8"/>
      <c r="O59" s="8"/>
      <c r="P59" s="8"/>
      <c r="Q59" s="7"/>
      <c r="R59" s="7"/>
      <c r="S59" s="7"/>
      <c r="T59" s="7"/>
      <c r="U59" s="37"/>
      <c r="V59" s="7"/>
      <c r="W59" s="8"/>
      <c r="X59" s="8"/>
      <c r="Y59" s="8"/>
      <c r="Z59" s="8"/>
      <c r="AA59" s="8"/>
      <c r="AB59" s="8"/>
      <c r="AC59" s="8"/>
      <c r="AD59" s="8"/>
      <c r="AE59" s="8"/>
      <c r="AF59" s="8"/>
      <c r="AI59" s="8"/>
      <c r="AJ59" s="11"/>
      <c r="AK59" s="11"/>
      <c r="AL59" s="11"/>
    </row>
    <row r="60" spans="1:38" ht="12.75">
      <c r="A60" s="8"/>
      <c r="B60" s="7"/>
      <c r="C60" s="7"/>
      <c r="D60" s="7"/>
      <c r="E60" s="7"/>
      <c r="F60" s="7"/>
      <c r="G60" s="50"/>
      <c r="H60" s="32">
        <v>42291</v>
      </c>
      <c r="I60" s="101">
        <v>0.57</v>
      </c>
      <c r="J60" s="101">
        <v>1.29</v>
      </c>
      <c r="K60" s="101">
        <v>1.99</v>
      </c>
      <c r="L60" s="101">
        <v>2.84</v>
      </c>
      <c r="M60" s="8"/>
      <c r="N60" s="8"/>
      <c r="O60" s="8"/>
      <c r="P60" s="8"/>
      <c r="Q60" s="7"/>
      <c r="R60" s="7"/>
      <c r="S60" s="7"/>
      <c r="T60" s="7"/>
      <c r="U60" s="37"/>
      <c r="V60" s="7"/>
      <c r="AE60" s="3"/>
      <c r="AI60" s="8"/>
      <c r="AJ60" s="11"/>
      <c r="AK60" s="11"/>
      <c r="AL60" s="11"/>
    </row>
    <row r="61" spans="1:38" ht="12.75">
      <c r="A61" s="8"/>
      <c r="B61" s="7"/>
      <c r="C61" s="7"/>
      <c r="D61" s="7"/>
      <c r="E61" s="7"/>
      <c r="F61" s="7"/>
      <c r="G61" s="50"/>
      <c r="H61" s="32">
        <v>42292</v>
      </c>
      <c r="I61" s="101">
        <v>0.61</v>
      </c>
      <c r="J61" s="101">
        <v>1.34</v>
      </c>
      <c r="K61" s="101">
        <v>2.04</v>
      </c>
      <c r="L61" s="101">
        <v>2.87</v>
      </c>
      <c r="M61" s="8"/>
      <c r="N61" s="8"/>
      <c r="O61" s="8"/>
      <c r="P61" s="8"/>
      <c r="Q61" s="7"/>
      <c r="R61" s="7"/>
      <c r="S61" s="7"/>
      <c r="T61" s="7"/>
      <c r="U61" s="37"/>
      <c r="V61" s="7"/>
      <c r="AE61" s="3"/>
      <c r="AI61" s="8"/>
      <c r="AJ61" s="11"/>
      <c r="AK61" s="11"/>
      <c r="AL61" s="11"/>
    </row>
    <row r="62" spans="1:38" ht="12.75">
      <c r="A62" s="8"/>
      <c r="B62" s="7"/>
      <c r="C62" s="7"/>
      <c r="D62" s="7"/>
      <c r="E62" s="7"/>
      <c r="F62" s="7"/>
      <c r="G62" s="50"/>
      <c r="H62" s="32">
        <v>42293</v>
      </c>
      <c r="I62" s="101">
        <v>0.61</v>
      </c>
      <c r="J62" s="101">
        <v>1.36</v>
      </c>
      <c r="K62" s="101">
        <v>2.04</v>
      </c>
      <c r="L62" s="101">
        <v>2.87</v>
      </c>
      <c r="M62" s="8"/>
      <c r="N62" s="8"/>
      <c r="O62" s="8"/>
      <c r="P62" s="8"/>
      <c r="Q62" s="7"/>
      <c r="R62" s="7"/>
      <c r="S62" s="7"/>
      <c r="T62" s="7"/>
      <c r="U62" s="37"/>
      <c r="V62" s="7"/>
      <c r="AE62" s="3"/>
      <c r="AI62" s="8"/>
      <c r="AJ62" s="11"/>
      <c r="AK62" s="11"/>
      <c r="AL62" s="11"/>
    </row>
    <row r="63" spans="1:38" ht="12.75">
      <c r="A63" s="8"/>
      <c r="B63" s="7"/>
      <c r="C63" s="7"/>
      <c r="D63" s="7"/>
      <c r="E63" s="7"/>
      <c r="F63" s="7"/>
      <c r="G63" s="50"/>
      <c r="H63" s="32">
        <v>42296</v>
      </c>
      <c r="I63" s="101">
        <v>0.61</v>
      </c>
      <c r="J63" s="101">
        <v>1.35</v>
      </c>
      <c r="K63" s="101">
        <v>2.04</v>
      </c>
      <c r="L63" s="101">
        <v>2.89</v>
      </c>
      <c r="M63" s="8"/>
      <c r="N63" s="8"/>
      <c r="O63" s="8"/>
      <c r="P63" s="8"/>
      <c r="Q63" s="7"/>
      <c r="R63" s="7"/>
      <c r="S63" s="7"/>
      <c r="T63" s="7"/>
      <c r="U63" s="37"/>
      <c r="V63" s="7"/>
      <c r="AE63" s="3"/>
      <c r="AI63" s="8"/>
      <c r="AJ63" s="11"/>
      <c r="AK63" s="11"/>
      <c r="AL63" s="11"/>
    </row>
    <row r="64" spans="1:38" ht="12.75">
      <c r="A64" s="8"/>
      <c r="B64" s="7"/>
      <c r="C64" s="7"/>
      <c r="D64" s="7"/>
      <c r="E64" s="7"/>
      <c r="F64" s="7"/>
      <c r="G64" s="50"/>
      <c r="H64" s="32">
        <v>42297</v>
      </c>
      <c r="I64" s="101">
        <v>0.66</v>
      </c>
      <c r="J64" s="101">
        <v>1.4</v>
      </c>
      <c r="K64" s="101">
        <v>2.08</v>
      </c>
      <c r="L64" s="101">
        <v>2.92</v>
      </c>
      <c r="M64" s="8"/>
      <c r="N64" s="8"/>
      <c r="O64" s="8"/>
      <c r="P64" s="8"/>
      <c r="Q64" s="7"/>
      <c r="R64" s="7"/>
      <c r="S64" s="7"/>
      <c r="T64" s="7"/>
      <c r="U64" s="37"/>
      <c r="V64" s="7"/>
      <c r="AE64" s="3"/>
      <c r="AI64" s="8"/>
      <c r="AJ64" s="11"/>
      <c r="AK64" s="11"/>
      <c r="AL64" s="11"/>
    </row>
    <row r="65" spans="1:38" ht="12.75">
      <c r="A65" s="8"/>
      <c r="B65" s="7"/>
      <c r="C65" s="7"/>
      <c r="D65" s="7"/>
      <c r="E65" s="7"/>
      <c r="F65" s="7"/>
      <c r="G65" s="50"/>
      <c r="H65" s="32">
        <v>42298</v>
      </c>
      <c r="I65" s="101">
        <v>0.64</v>
      </c>
      <c r="J65" s="101">
        <v>1.37</v>
      </c>
      <c r="K65" s="101">
        <v>2.04</v>
      </c>
      <c r="L65" s="101">
        <v>2.87</v>
      </c>
      <c r="M65" s="8"/>
      <c r="N65" s="8"/>
      <c r="O65" s="8"/>
      <c r="P65" s="8"/>
      <c r="Q65" s="7"/>
      <c r="R65" s="7"/>
      <c r="S65" s="7"/>
      <c r="T65" s="7"/>
      <c r="U65" s="37"/>
      <c r="V65" s="7"/>
      <c r="AE65" s="3"/>
      <c r="AI65" s="8"/>
      <c r="AJ65" s="11"/>
      <c r="AK65" s="11"/>
      <c r="AL65" s="11"/>
    </row>
    <row r="66" spans="1:38" ht="12.75">
      <c r="A66" s="8"/>
      <c r="B66" s="7"/>
      <c r="C66" s="7"/>
      <c r="D66" s="7"/>
      <c r="E66" s="7"/>
      <c r="F66" s="7"/>
      <c r="G66" s="50"/>
      <c r="H66" s="32">
        <v>42299</v>
      </c>
      <c r="I66" s="101">
        <v>0.61</v>
      </c>
      <c r="J66" s="101">
        <v>1.36</v>
      </c>
      <c r="K66" s="101">
        <v>2.04</v>
      </c>
      <c r="L66" s="101">
        <v>2.87</v>
      </c>
      <c r="M66" s="8"/>
      <c r="N66" s="8"/>
      <c r="O66" s="8"/>
      <c r="P66" s="8"/>
      <c r="Q66" s="7"/>
      <c r="R66" s="7"/>
      <c r="S66" s="7"/>
      <c r="T66" s="7"/>
      <c r="U66" s="37"/>
      <c r="V66" s="7"/>
      <c r="AE66" s="3"/>
      <c r="AI66" s="8"/>
      <c r="AJ66" s="11"/>
      <c r="AK66" s="11"/>
      <c r="AL66" s="11"/>
    </row>
    <row r="67" spans="1:38" ht="12.75">
      <c r="A67" s="8"/>
      <c r="B67" s="7"/>
      <c r="C67" s="7"/>
      <c r="D67" s="7"/>
      <c r="E67" s="7"/>
      <c r="F67" s="7"/>
      <c r="G67" s="50"/>
      <c r="H67" s="32">
        <v>42300</v>
      </c>
      <c r="I67" s="101">
        <v>0.66</v>
      </c>
      <c r="J67" s="101">
        <v>1.43</v>
      </c>
      <c r="K67" s="101">
        <v>2.09</v>
      </c>
      <c r="L67" s="101">
        <v>2.9</v>
      </c>
      <c r="M67" s="8"/>
      <c r="N67" s="8"/>
      <c r="O67" s="8"/>
      <c r="P67" s="8"/>
      <c r="Q67" s="7"/>
      <c r="R67" s="7"/>
      <c r="S67" s="7"/>
      <c r="T67" s="7"/>
      <c r="U67" s="37"/>
      <c r="V67" s="7"/>
      <c r="AE67" s="3"/>
      <c r="AI67" s="8"/>
      <c r="AJ67" s="11"/>
      <c r="AK67" s="11"/>
      <c r="AL67" s="11"/>
    </row>
    <row r="68" spans="1:38" ht="12.75">
      <c r="A68" s="8"/>
      <c r="B68" s="7"/>
      <c r="C68" s="7"/>
      <c r="D68" s="7"/>
      <c r="E68" s="7"/>
      <c r="F68" s="7"/>
      <c r="G68" s="50"/>
      <c r="H68" s="32">
        <v>42303</v>
      </c>
      <c r="I68" s="101">
        <v>0.66</v>
      </c>
      <c r="J68" s="101">
        <v>1.41</v>
      </c>
      <c r="K68" s="101">
        <v>2.07</v>
      </c>
      <c r="L68" s="101">
        <v>2.87</v>
      </c>
      <c r="M68" s="8"/>
      <c r="N68" s="8"/>
      <c r="O68" s="8"/>
      <c r="P68" s="8"/>
      <c r="Q68" s="7"/>
      <c r="R68" s="7"/>
      <c r="S68" s="7"/>
      <c r="T68" s="7"/>
      <c r="U68" s="37"/>
      <c r="V68" s="7"/>
      <c r="AE68" s="3"/>
      <c r="AI68" s="8"/>
      <c r="AJ68" s="11"/>
      <c r="AK68" s="11"/>
      <c r="AL68" s="11"/>
    </row>
    <row r="69" spans="1:38" ht="12.75">
      <c r="A69" s="8"/>
      <c r="B69" s="7"/>
      <c r="C69" s="7"/>
      <c r="D69" s="7"/>
      <c r="E69" s="7"/>
      <c r="F69" s="7"/>
      <c r="G69" s="50"/>
      <c r="H69" s="32">
        <v>42304</v>
      </c>
      <c r="I69" s="101">
        <v>0.65</v>
      </c>
      <c r="J69" s="101">
        <v>1.38</v>
      </c>
      <c r="K69" s="101">
        <v>2.05</v>
      </c>
      <c r="L69" s="101">
        <v>2.86</v>
      </c>
      <c r="M69" s="8"/>
      <c r="N69" s="8"/>
      <c r="O69" s="8"/>
      <c r="P69" s="8"/>
      <c r="Q69" s="7"/>
      <c r="R69" s="7"/>
      <c r="S69" s="7"/>
      <c r="T69" s="7"/>
      <c r="U69" s="37"/>
      <c r="V69" s="7"/>
      <c r="AE69" s="3"/>
      <c r="AI69" s="8"/>
      <c r="AJ69" s="11"/>
      <c r="AK69" s="11"/>
      <c r="AL69" s="11"/>
    </row>
    <row r="70" spans="1:38" ht="12.75">
      <c r="A70" s="8"/>
      <c r="B70" s="7"/>
      <c r="C70" s="7"/>
      <c r="D70" s="7"/>
      <c r="E70" s="7"/>
      <c r="F70" s="7"/>
      <c r="G70" s="50"/>
      <c r="H70" s="32">
        <v>42305</v>
      </c>
      <c r="I70" s="101">
        <v>0.73</v>
      </c>
      <c r="J70" s="101">
        <v>1.47</v>
      </c>
      <c r="K70" s="101">
        <v>2.1</v>
      </c>
      <c r="L70" s="101">
        <v>2.87</v>
      </c>
      <c r="M70" s="8"/>
      <c r="N70" s="8"/>
      <c r="O70" s="8"/>
      <c r="P70" s="8"/>
      <c r="Q70" s="7"/>
      <c r="R70" s="7"/>
      <c r="S70" s="7"/>
      <c r="T70" s="7"/>
      <c r="U70" s="37"/>
      <c r="V70" s="7"/>
      <c r="AE70" s="3"/>
      <c r="AI70" s="8"/>
      <c r="AJ70" s="11"/>
      <c r="AK70" s="11"/>
      <c r="AL70" s="11"/>
    </row>
    <row r="71" spans="1:38" ht="12.75">
      <c r="A71" s="8"/>
      <c r="B71" s="7"/>
      <c r="C71" s="7"/>
      <c r="D71" s="7"/>
      <c r="E71" s="7"/>
      <c r="F71" s="7"/>
      <c r="G71" s="50"/>
      <c r="H71" s="32">
        <v>42306</v>
      </c>
      <c r="I71" s="101">
        <v>0.75</v>
      </c>
      <c r="J71" s="101">
        <v>1.53</v>
      </c>
      <c r="K71" s="101">
        <v>2.19</v>
      </c>
      <c r="L71" s="101">
        <v>2.96</v>
      </c>
      <c r="M71" s="8"/>
      <c r="N71" s="8"/>
      <c r="O71" s="8"/>
      <c r="P71" s="8"/>
      <c r="Q71" s="7"/>
      <c r="R71" s="7"/>
      <c r="S71" s="7"/>
      <c r="T71" s="7"/>
      <c r="U71" s="37"/>
      <c r="V71" s="7"/>
      <c r="AE71" s="3"/>
      <c r="AI71" s="8"/>
      <c r="AJ71" s="11"/>
      <c r="AK71" s="11"/>
      <c r="AL71" s="11"/>
    </row>
    <row r="72" spans="1:38" ht="12.75">
      <c r="A72" s="8"/>
      <c r="B72" s="7"/>
      <c r="C72" s="7"/>
      <c r="D72" s="7"/>
      <c r="E72" s="7"/>
      <c r="F72" s="7"/>
      <c r="G72" s="50"/>
      <c r="H72" s="32">
        <v>42307</v>
      </c>
      <c r="I72" s="101">
        <v>0.75</v>
      </c>
      <c r="J72" s="101">
        <v>1.52</v>
      </c>
      <c r="K72" s="101">
        <v>2.16</v>
      </c>
      <c r="L72" s="101">
        <v>2.93</v>
      </c>
      <c r="M72" s="8"/>
      <c r="N72" s="8"/>
      <c r="O72" s="8"/>
      <c r="P72" s="8"/>
      <c r="Q72" s="7"/>
      <c r="R72" s="7"/>
      <c r="S72" s="7"/>
      <c r="T72" s="7"/>
      <c r="U72" s="37"/>
      <c r="V72" s="7"/>
      <c r="AE72" s="3"/>
      <c r="AI72" s="8"/>
      <c r="AJ72" s="11"/>
      <c r="AK72" s="11"/>
      <c r="AL72" s="11"/>
    </row>
    <row r="73" spans="1:38" ht="12.75">
      <c r="A73" s="8"/>
      <c r="B73" s="7"/>
      <c r="C73" s="7"/>
      <c r="D73" s="7"/>
      <c r="E73" s="7"/>
      <c r="F73" s="7"/>
      <c r="G73" s="50"/>
      <c r="H73" s="32">
        <v>42310</v>
      </c>
      <c r="I73" s="101">
        <v>0.77</v>
      </c>
      <c r="J73" s="101">
        <v>1.57</v>
      </c>
      <c r="K73" s="101">
        <v>2.2</v>
      </c>
      <c r="L73" s="101">
        <v>2.95</v>
      </c>
      <c r="M73" s="8"/>
      <c r="N73" s="8"/>
      <c r="O73" s="8"/>
      <c r="P73" s="8"/>
      <c r="Q73" s="7"/>
      <c r="R73" s="7"/>
      <c r="S73" s="7"/>
      <c r="T73" s="7"/>
      <c r="U73" s="37"/>
      <c r="V73" s="7"/>
      <c r="AE73" s="3"/>
      <c r="AI73" s="8"/>
      <c r="AJ73" s="11"/>
      <c r="AK73" s="11"/>
      <c r="AL73" s="11"/>
    </row>
    <row r="74" spans="1:38" ht="12.75">
      <c r="A74" s="8"/>
      <c r="B74" s="7"/>
      <c r="C74" s="7"/>
      <c r="D74" s="7"/>
      <c r="E74" s="7"/>
      <c r="F74" s="7"/>
      <c r="G74" s="50"/>
      <c r="H74" s="32">
        <v>42311</v>
      </c>
      <c r="I74" s="101">
        <v>0.8</v>
      </c>
      <c r="J74" s="101">
        <v>1.59</v>
      </c>
      <c r="K74" s="101">
        <v>2.23</v>
      </c>
      <c r="L74" s="101">
        <v>3</v>
      </c>
      <c r="M74" s="8"/>
      <c r="N74" s="8"/>
      <c r="O74" s="8"/>
      <c r="P74" s="8"/>
      <c r="Q74" s="7"/>
      <c r="R74" s="7"/>
      <c r="S74" s="7"/>
      <c r="T74" s="7"/>
      <c r="U74" s="37"/>
      <c r="V74" s="7"/>
      <c r="AE74" s="3"/>
      <c r="AI74" s="8"/>
      <c r="AJ74" s="11"/>
      <c r="AK74" s="11"/>
      <c r="AL74" s="11"/>
    </row>
    <row r="75" spans="1:38" ht="12.75">
      <c r="A75" s="8"/>
      <c r="B75" s="7"/>
      <c r="C75" s="7"/>
      <c r="D75" s="7"/>
      <c r="E75" s="7"/>
      <c r="F75" s="7"/>
      <c r="G75" s="50"/>
      <c r="H75" s="32">
        <v>42312</v>
      </c>
      <c r="I75" s="101">
        <v>0.84</v>
      </c>
      <c r="J75" s="101">
        <v>1.64</v>
      </c>
      <c r="K75" s="101">
        <v>2.25</v>
      </c>
      <c r="L75" s="101">
        <v>3</v>
      </c>
      <c r="M75" s="8"/>
      <c r="N75" s="8"/>
      <c r="O75" s="8"/>
      <c r="P75" s="8"/>
      <c r="Q75" s="7"/>
      <c r="R75" s="7"/>
      <c r="S75" s="7"/>
      <c r="T75" s="7"/>
      <c r="U75" s="37"/>
      <c r="V75" s="7"/>
      <c r="AE75" s="3"/>
      <c r="AI75" s="8"/>
      <c r="AJ75" s="11"/>
      <c r="AK75" s="11"/>
      <c r="AL75" s="11"/>
    </row>
    <row r="76" spans="1:38" ht="12.75">
      <c r="A76" s="8"/>
      <c r="B76" s="7"/>
      <c r="C76" s="7"/>
      <c r="D76" s="7"/>
      <c r="E76" s="7"/>
      <c r="F76" s="7"/>
      <c r="G76" s="50"/>
      <c r="H76" s="32">
        <v>42313</v>
      </c>
      <c r="I76" s="101">
        <v>0.85</v>
      </c>
      <c r="J76" s="101">
        <v>1.65</v>
      </c>
      <c r="K76" s="101">
        <v>2.26</v>
      </c>
      <c r="L76" s="101">
        <v>3.01</v>
      </c>
      <c r="M76" s="8"/>
      <c r="N76" s="8"/>
      <c r="O76" s="8"/>
      <c r="P76" s="8"/>
      <c r="Q76" s="7"/>
      <c r="R76" s="7"/>
      <c r="S76" s="7"/>
      <c r="T76" s="7"/>
      <c r="U76" s="37"/>
      <c r="V76" s="7"/>
      <c r="AE76" s="3"/>
      <c r="AI76" s="8"/>
      <c r="AJ76" s="11"/>
      <c r="AK76" s="11"/>
      <c r="AL76" s="11"/>
    </row>
    <row r="77" spans="1:38" ht="12.75">
      <c r="A77" s="8"/>
      <c r="B77" s="7"/>
      <c r="C77" s="7"/>
      <c r="D77" s="7"/>
      <c r="E77" s="7"/>
      <c r="F77" s="7"/>
      <c r="G77" s="50"/>
      <c r="H77" s="32">
        <v>42314</v>
      </c>
      <c r="I77" s="101">
        <v>0.9</v>
      </c>
      <c r="J77" s="101">
        <v>1.73</v>
      </c>
      <c r="K77" s="101">
        <v>2.34</v>
      </c>
      <c r="L77" s="101">
        <v>3.09</v>
      </c>
      <c r="M77" s="8"/>
      <c r="N77" s="8"/>
      <c r="O77" s="8"/>
      <c r="P77" s="8"/>
      <c r="Q77" s="7"/>
      <c r="R77" s="7"/>
      <c r="S77" s="7"/>
      <c r="T77" s="7"/>
      <c r="U77" s="37"/>
      <c r="V77" s="7"/>
      <c r="AE77" s="3"/>
      <c r="AI77" s="8"/>
      <c r="AJ77" s="11"/>
      <c r="AK77" s="11"/>
      <c r="AL77" s="11"/>
    </row>
    <row r="78" spans="1:38" ht="12.75">
      <c r="A78" s="8"/>
      <c r="B78" s="7"/>
      <c r="C78" s="7"/>
      <c r="D78" s="7"/>
      <c r="E78" s="7"/>
      <c r="F78" s="7"/>
      <c r="G78" s="50"/>
      <c r="H78" s="32">
        <v>42317</v>
      </c>
      <c r="I78" s="101">
        <v>0.89</v>
      </c>
      <c r="J78" s="101">
        <v>1.75</v>
      </c>
      <c r="K78" s="101">
        <v>2.36</v>
      </c>
      <c r="L78" s="101">
        <v>3.12</v>
      </c>
      <c r="M78" s="8"/>
      <c r="N78" s="8"/>
      <c r="O78" s="8"/>
      <c r="P78" s="8"/>
      <c r="Q78" s="7"/>
      <c r="R78" s="7"/>
      <c r="S78" s="7"/>
      <c r="T78" s="7"/>
      <c r="U78" s="37"/>
      <c r="V78" s="7"/>
      <c r="AE78" s="3"/>
      <c r="AI78" s="8"/>
      <c r="AJ78" s="11"/>
      <c r="AK78" s="11"/>
      <c r="AL78" s="11"/>
    </row>
    <row r="79" spans="1:38" ht="12.75">
      <c r="A79" s="8"/>
      <c r="B79" s="7"/>
      <c r="C79" s="7"/>
      <c r="D79" s="7"/>
      <c r="E79" s="7"/>
      <c r="F79" s="7"/>
      <c r="G79" s="50"/>
      <c r="H79" s="32">
        <v>42318</v>
      </c>
      <c r="I79" s="101">
        <v>0.87</v>
      </c>
      <c r="J79" s="101">
        <v>1.72</v>
      </c>
      <c r="K79" s="101">
        <v>2.32</v>
      </c>
      <c r="L79" s="101">
        <v>3.1</v>
      </c>
      <c r="M79" s="8"/>
      <c r="N79" s="8"/>
      <c r="O79" s="8"/>
      <c r="P79" s="8"/>
      <c r="Q79" s="7"/>
      <c r="R79" s="7"/>
      <c r="S79" s="7"/>
      <c r="T79" s="7"/>
      <c r="U79" s="37"/>
      <c r="V79" s="7"/>
      <c r="AE79" s="3"/>
      <c r="AI79" s="8"/>
      <c r="AJ79" s="11"/>
      <c r="AK79" s="11"/>
      <c r="AL79" s="11"/>
    </row>
    <row r="80" spans="1:38" ht="12.75">
      <c r="A80" s="8"/>
      <c r="B80" s="7"/>
      <c r="C80" s="7"/>
      <c r="D80" s="7"/>
      <c r="E80" s="7"/>
      <c r="F80" s="7"/>
      <c r="G80" s="50"/>
      <c r="H80" s="32">
        <v>42319</v>
      </c>
      <c r="I80" s="101"/>
      <c r="J80" s="101"/>
      <c r="K80" s="101"/>
      <c r="L80" s="101"/>
      <c r="M80" s="8"/>
      <c r="N80" s="8"/>
      <c r="O80" s="8"/>
      <c r="P80" s="8"/>
      <c r="Q80" s="7"/>
      <c r="R80" s="7"/>
      <c r="S80" s="7"/>
      <c r="T80" s="7"/>
      <c r="U80" s="37"/>
      <c r="V80" s="7"/>
      <c r="AE80" s="3"/>
      <c r="AI80" s="8"/>
      <c r="AJ80" s="11"/>
      <c r="AK80" s="11"/>
      <c r="AL80" s="11"/>
    </row>
    <row r="81" spans="1:38" ht="12.75">
      <c r="A81" s="8"/>
      <c r="B81" s="7"/>
      <c r="C81" s="7"/>
      <c r="D81" s="7"/>
      <c r="E81" s="7"/>
      <c r="F81" s="7"/>
      <c r="G81" s="50"/>
      <c r="H81" s="32">
        <v>42320</v>
      </c>
      <c r="I81" s="101">
        <v>0.89</v>
      </c>
      <c r="J81" s="101">
        <v>1.73</v>
      </c>
      <c r="K81" s="101">
        <v>2.32</v>
      </c>
      <c r="L81" s="101">
        <v>3.09</v>
      </c>
      <c r="M81" s="8"/>
      <c r="N81" s="8"/>
      <c r="O81" s="8"/>
      <c r="P81" s="8"/>
      <c r="Q81" s="7"/>
      <c r="R81" s="7"/>
      <c r="S81" s="7"/>
      <c r="T81" s="7"/>
      <c r="U81" s="37"/>
      <c r="V81" s="7"/>
      <c r="AE81" s="3"/>
      <c r="AI81" s="8"/>
      <c r="AJ81" s="11"/>
      <c r="AK81" s="11"/>
      <c r="AL81" s="11"/>
    </row>
    <row r="82" spans="1:38" ht="12.75">
      <c r="A82" s="8"/>
      <c r="B82" s="7"/>
      <c r="C82" s="7"/>
      <c r="D82" s="7"/>
      <c r="E82" s="7"/>
      <c r="F82" s="7"/>
      <c r="G82" s="50"/>
      <c r="H82" s="32">
        <v>42321</v>
      </c>
      <c r="I82" s="101">
        <v>0.86</v>
      </c>
      <c r="J82" s="101">
        <v>1.67</v>
      </c>
      <c r="K82" s="101">
        <v>2.28</v>
      </c>
      <c r="L82" s="101">
        <v>3.06</v>
      </c>
      <c r="M82" s="8"/>
      <c r="N82" s="8"/>
      <c r="O82" s="8"/>
      <c r="P82" s="8"/>
      <c r="Q82" s="7"/>
      <c r="R82" s="7"/>
      <c r="S82" s="7"/>
      <c r="T82" s="7"/>
      <c r="U82" s="37"/>
      <c r="V82" s="7"/>
      <c r="AE82" s="3"/>
      <c r="AI82" s="8"/>
      <c r="AJ82" s="11"/>
      <c r="AK82" s="11"/>
      <c r="AL82" s="11"/>
    </row>
    <row r="83" spans="1:38" ht="12.75">
      <c r="A83" s="8"/>
      <c r="B83" s="7"/>
      <c r="C83" s="7"/>
      <c r="D83" s="7"/>
      <c r="E83" s="7"/>
      <c r="F83" s="7"/>
      <c r="G83" s="50"/>
      <c r="H83" s="32">
        <v>42324</v>
      </c>
      <c r="I83" s="101">
        <v>0.88</v>
      </c>
      <c r="J83" s="101">
        <v>1.66</v>
      </c>
      <c r="K83" s="101">
        <v>2.27</v>
      </c>
      <c r="L83" s="101">
        <v>3.07</v>
      </c>
      <c r="M83" s="8"/>
      <c r="N83" s="8"/>
      <c r="O83" s="8"/>
      <c r="P83" s="8"/>
      <c r="Q83" s="7"/>
      <c r="R83" s="7"/>
      <c r="S83" s="7"/>
      <c r="T83" s="7"/>
      <c r="U83" s="37"/>
      <c r="V83" s="7"/>
      <c r="AE83" s="3"/>
      <c r="AI83" s="8"/>
      <c r="AJ83" s="11"/>
      <c r="AK83" s="11"/>
      <c r="AL83" s="11"/>
    </row>
    <row r="84" spans="1:38" ht="12.75">
      <c r="A84" s="8"/>
      <c r="B84" s="7"/>
      <c r="C84" s="7"/>
      <c r="D84" s="7"/>
      <c r="E84" s="7"/>
      <c r="F84" s="7"/>
      <c r="G84" s="50"/>
      <c r="H84" s="32">
        <v>42325</v>
      </c>
      <c r="I84" s="101">
        <v>0.86</v>
      </c>
      <c r="J84" s="101">
        <v>1.66</v>
      </c>
      <c r="K84" s="101">
        <v>2.25</v>
      </c>
      <c r="L84" s="101">
        <v>3.04</v>
      </c>
      <c r="M84" s="8"/>
      <c r="N84" s="8"/>
      <c r="O84" s="8"/>
      <c r="P84" s="8"/>
      <c r="Q84" s="7"/>
      <c r="R84" s="7"/>
      <c r="S84" s="7"/>
      <c r="T84" s="7"/>
      <c r="U84" s="37"/>
      <c r="V84" s="7"/>
      <c r="AE84" s="3"/>
      <c r="AI84" s="8"/>
      <c r="AJ84" s="11"/>
      <c r="AK84" s="11"/>
      <c r="AL84" s="11"/>
    </row>
    <row r="85" spans="1:38" ht="12.75">
      <c r="A85" s="8"/>
      <c r="B85" s="7"/>
      <c r="C85" s="7"/>
      <c r="D85" s="7"/>
      <c r="E85" s="7"/>
      <c r="F85" s="7"/>
      <c r="G85" s="50"/>
      <c r="H85" s="32">
        <v>42326</v>
      </c>
      <c r="I85" s="101">
        <v>0.9</v>
      </c>
      <c r="J85" s="101">
        <v>1.69</v>
      </c>
      <c r="K85" s="101">
        <v>2.27</v>
      </c>
      <c r="L85" s="101">
        <v>3.04</v>
      </c>
      <c r="M85" s="8"/>
      <c r="N85" s="8"/>
      <c r="O85" s="8"/>
      <c r="P85" s="8"/>
      <c r="Q85" s="7"/>
      <c r="R85" s="7"/>
      <c r="S85" s="7"/>
      <c r="T85" s="7"/>
      <c r="U85" s="37"/>
      <c r="V85" s="7"/>
      <c r="AE85" s="3"/>
      <c r="AI85" s="8"/>
      <c r="AJ85" s="11"/>
      <c r="AK85" s="11"/>
      <c r="AL85" s="11"/>
    </row>
    <row r="86" spans="1:38" ht="12.75">
      <c r="A86" s="8"/>
      <c r="B86" s="7"/>
      <c r="C86" s="7"/>
      <c r="D86" s="7"/>
      <c r="E86" s="7"/>
      <c r="F86" s="7"/>
      <c r="G86" s="50"/>
      <c r="H86" s="32">
        <v>42327</v>
      </c>
      <c r="I86" s="101">
        <v>0.91</v>
      </c>
      <c r="J86" s="101">
        <v>1.68</v>
      </c>
      <c r="K86" s="101">
        <v>2.24</v>
      </c>
      <c r="L86" s="101">
        <v>3</v>
      </c>
      <c r="M86" s="8"/>
      <c r="N86" s="8"/>
      <c r="O86" s="8"/>
      <c r="P86" s="8"/>
      <c r="Q86" s="7"/>
      <c r="R86" s="7"/>
      <c r="S86" s="7"/>
      <c r="T86" s="7"/>
      <c r="U86" s="37"/>
      <c r="V86" s="7"/>
      <c r="AE86" s="3"/>
      <c r="AI86" s="8"/>
      <c r="AJ86" s="11"/>
      <c r="AK86" s="11"/>
      <c r="AL86" s="11"/>
    </row>
    <row r="87" spans="1:38" ht="12.75">
      <c r="A87" s="8"/>
      <c r="B87" s="7"/>
      <c r="C87" s="7"/>
      <c r="D87" s="7"/>
      <c r="E87" s="7"/>
      <c r="F87" s="7"/>
      <c r="G87" s="50"/>
      <c r="H87" s="32">
        <v>42328</v>
      </c>
      <c r="I87" s="101">
        <v>0.93</v>
      </c>
      <c r="J87" s="101">
        <v>1.7</v>
      </c>
      <c r="K87" s="101">
        <v>2.26</v>
      </c>
      <c r="L87" s="101">
        <v>3.02</v>
      </c>
      <c r="M87" s="8"/>
      <c r="N87" s="8"/>
      <c r="O87" s="8"/>
      <c r="P87" s="8"/>
      <c r="Q87" s="7"/>
      <c r="R87" s="7"/>
      <c r="S87" s="7"/>
      <c r="T87" s="7"/>
      <c r="U87" s="37"/>
      <c r="V87" s="7"/>
      <c r="AE87" s="3"/>
      <c r="AI87" s="8"/>
      <c r="AJ87" s="11"/>
      <c r="AK87" s="11"/>
      <c r="AL87" s="11"/>
    </row>
    <row r="88" spans="1:38" ht="12.75">
      <c r="A88" s="8"/>
      <c r="B88" s="7"/>
      <c r="C88" s="7"/>
      <c r="D88" s="7"/>
      <c r="E88" s="7"/>
      <c r="F88" s="7"/>
      <c r="G88" s="50"/>
      <c r="H88" s="32">
        <v>42331</v>
      </c>
      <c r="I88" s="101">
        <v>0.94</v>
      </c>
      <c r="J88" s="101">
        <v>1.7</v>
      </c>
      <c r="K88" s="101">
        <v>2.25</v>
      </c>
      <c r="L88" s="101">
        <v>3</v>
      </c>
      <c r="M88" s="8"/>
      <c r="N88" s="8"/>
      <c r="O88" s="8"/>
      <c r="P88" s="8"/>
      <c r="Q88" s="7"/>
      <c r="R88" s="7"/>
      <c r="S88" s="7"/>
      <c r="T88" s="7"/>
      <c r="U88" s="37"/>
      <c r="V88" s="7"/>
      <c r="AE88" s="3"/>
      <c r="AI88" s="8"/>
      <c r="AJ88" s="11"/>
      <c r="AK88" s="11"/>
      <c r="AL88" s="11"/>
    </row>
    <row r="89" spans="1:38" ht="12.75">
      <c r="A89" s="8"/>
      <c r="B89" s="7"/>
      <c r="C89" s="7"/>
      <c r="D89" s="7"/>
      <c r="E89" s="7"/>
      <c r="F89" s="7"/>
      <c r="G89" s="50"/>
      <c r="H89" s="32">
        <v>42332</v>
      </c>
      <c r="I89" s="101">
        <v>0.93</v>
      </c>
      <c r="J89" s="101">
        <v>1.66</v>
      </c>
      <c r="K89" s="101">
        <v>2.24</v>
      </c>
      <c r="L89" s="101">
        <v>3</v>
      </c>
      <c r="M89" s="8"/>
      <c r="N89" s="8"/>
      <c r="O89" s="8"/>
      <c r="P89" s="8"/>
      <c r="Q89" s="7"/>
      <c r="R89" s="7"/>
      <c r="S89" s="7"/>
      <c r="T89" s="7"/>
      <c r="U89" s="37"/>
      <c r="V89" s="7"/>
      <c r="AE89" s="3"/>
      <c r="AI89" s="8"/>
      <c r="AJ89" s="11"/>
      <c r="AK89" s="11"/>
      <c r="AL89" s="11"/>
    </row>
    <row r="90" spans="1:38" ht="12.75">
      <c r="A90" s="8"/>
      <c r="B90" s="7"/>
      <c r="C90" s="7"/>
      <c r="D90" s="7"/>
      <c r="E90" s="7"/>
      <c r="F90" s="7"/>
      <c r="G90" s="50"/>
      <c r="H90" s="32">
        <v>42333</v>
      </c>
      <c r="I90" s="101">
        <v>0.93</v>
      </c>
      <c r="J90" s="101">
        <v>1.66</v>
      </c>
      <c r="K90" s="101">
        <v>2.23</v>
      </c>
      <c r="L90" s="101">
        <v>3</v>
      </c>
      <c r="M90" s="8"/>
      <c r="N90" s="8"/>
      <c r="O90" s="8"/>
      <c r="P90" s="8"/>
      <c r="Q90" s="7"/>
      <c r="R90" s="7"/>
      <c r="S90" s="7"/>
      <c r="T90" s="7"/>
      <c r="U90" s="37"/>
      <c r="V90" s="7"/>
      <c r="AE90" s="3"/>
      <c r="AI90" s="8"/>
      <c r="AJ90" s="11"/>
      <c r="AK90" s="11"/>
      <c r="AL90" s="11"/>
    </row>
    <row r="91" spans="1:38" ht="12.75">
      <c r="A91" s="8"/>
      <c r="B91" s="7"/>
      <c r="C91" s="7"/>
      <c r="D91" s="7"/>
      <c r="E91" s="7"/>
      <c r="F91" s="7"/>
      <c r="G91" s="50"/>
      <c r="H91" s="32">
        <v>42334</v>
      </c>
      <c r="I91" s="101"/>
      <c r="J91" s="101"/>
      <c r="K91" s="101"/>
      <c r="L91" s="101"/>
      <c r="M91" s="8"/>
      <c r="N91" s="8"/>
      <c r="O91" s="8"/>
      <c r="P91" s="8"/>
      <c r="Q91" s="7"/>
      <c r="R91" s="7"/>
      <c r="S91" s="7"/>
      <c r="T91" s="7"/>
      <c r="U91" s="37"/>
      <c r="V91" s="7"/>
      <c r="AE91" s="3"/>
      <c r="AI91" s="8"/>
      <c r="AJ91" s="11"/>
      <c r="AK91" s="11"/>
      <c r="AL91" s="11"/>
    </row>
    <row r="92" spans="1:38" ht="12.75">
      <c r="A92" s="8"/>
      <c r="B92" s="7"/>
      <c r="C92" s="7"/>
      <c r="D92" s="7"/>
      <c r="E92" s="7"/>
      <c r="F92" s="7"/>
      <c r="G92" s="50"/>
      <c r="H92" s="32">
        <v>42335</v>
      </c>
      <c r="I92" s="101">
        <v>0.92</v>
      </c>
      <c r="J92" s="101">
        <v>1.64</v>
      </c>
      <c r="K92" s="101">
        <v>2.22</v>
      </c>
      <c r="L92" s="101">
        <v>3</v>
      </c>
      <c r="M92" s="8"/>
      <c r="N92" s="8"/>
      <c r="O92" s="8"/>
      <c r="P92" s="8"/>
      <c r="Q92" s="7"/>
      <c r="R92" s="7"/>
      <c r="S92" s="7"/>
      <c r="T92" s="7"/>
      <c r="U92" s="37"/>
      <c r="V92" s="7"/>
      <c r="AE92" s="3"/>
      <c r="AI92" s="8"/>
      <c r="AJ92" s="11"/>
      <c r="AK92" s="11"/>
      <c r="AL92" s="11"/>
    </row>
    <row r="93" spans="1:38" ht="12.75">
      <c r="A93" s="8"/>
      <c r="B93" s="7"/>
      <c r="C93" s="7"/>
      <c r="D93" s="7"/>
      <c r="E93" s="7"/>
      <c r="F93" s="7"/>
      <c r="G93" s="50"/>
      <c r="H93" s="32">
        <v>42338</v>
      </c>
      <c r="I93" s="101">
        <v>0.94</v>
      </c>
      <c r="J93" s="101">
        <v>1.65</v>
      </c>
      <c r="K93" s="101">
        <v>2.21</v>
      </c>
      <c r="L93" s="101">
        <v>2.98</v>
      </c>
      <c r="M93" s="8"/>
      <c r="N93" s="8"/>
      <c r="O93" s="8"/>
      <c r="P93" s="8"/>
      <c r="Q93" s="7"/>
      <c r="R93" s="7"/>
      <c r="S93" s="7"/>
      <c r="T93" s="7"/>
      <c r="U93" s="37"/>
      <c r="V93" s="7"/>
      <c r="AE93" s="3"/>
      <c r="AI93" s="8"/>
      <c r="AJ93" s="11"/>
      <c r="AK93" s="11"/>
      <c r="AL93" s="11"/>
    </row>
    <row r="94" spans="1:38" ht="12.75">
      <c r="A94" s="8"/>
      <c r="B94" s="7"/>
      <c r="C94" s="7"/>
      <c r="D94" s="7"/>
      <c r="E94" s="7"/>
      <c r="F94" s="7"/>
      <c r="G94" s="50"/>
      <c r="H94" s="32">
        <v>42339</v>
      </c>
      <c r="I94" s="101">
        <v>0.91</v>
      </c>
      <c r="J94" s="101">
        <v>1.59</v>
      </c>
      <c r="K94" s="101">
        <v>2.15</v>
      </c>
      <c r="L94" s="101">
        <v>2.91</v>
      </c>
      <c r="M94" s="8"/>
      <c r="N94" s="8"/>
      <c r="O94" s="8"/>
      <c r="P94" s="8"/>
      <c r="Q94" s="7"/>
      <c r="R94" s="7"/>
      <c r="S94" s="7"/>
      <c r="T94" s="7"/>
      <c r="U94" s="37"/>
      <c r="V94" s="7"/>
      <c r="AE94" s="3"/>
      <c r="AI94" s="8"/>
      <c r="AJ94" s="11"/>
      <c r="AK94" s="11"/>
      <c r="AL94" s="11"/>
    </row>
    <row r="95" spans="1:38" ht="12.75">
      <c r="A95" s="8"/>
      <c r="B95" s="7"/>
      <c r="C95" s="7"/>
      <c r="D95" s="7"/>
      <c r="E95" s="7"/>
      <c r="F95" s="7"/>
      <c r="G95" s="50"/>
      <c r="H95" s="32">
        <v>42340</v>
      </c>
      <c r="I95" s="101">
        <v>0.94</v>
      </c>
      <c r="J95" s="101">
        <v>1.63</v>
      </c>
      <c r="K95" s="101">
        <v>2.18</v>
      </c>
      <c r="L95" s="101">
        <v>2.91</v>
      </c>
      <c r="M95" s="8"/>
      <c r="N95" s="8"/>
      <c r="O95" s="8"/>
      <c r="P95" s="8"/>
      <c r="Q95" s="7"/>
      <c r="R95" s="7"/>
      <c r="S95" s="7"/>
      <c r="T95" s="7"/>
      <c r="U95" s="37"/>
      <c r="V95" s="7"/>
      <c r="AE95" s="3"/>
      <c r="AI95" s="8"/>
      <c r="AJ95" s="11"/>
      <c r="AK95" s="11"/>
      <c r="AL95" s="11"/>
    </row>
    <row r="96" spans="1:38" ht="12.75">
      <c r="A96" s="8"/>
      <c r="B96" s="7"/>
      <c r="C96" s="7"/>
      <c r="D96" s="7"/>
      <c r="E96" s="7"/>
      <c r="F96" s="7"/>
      <c r="G96" s="50"/>
      <c r="H96" s="32">
        <v>42341</v>
      </c>
      <c r="I96" s="101">
        <v>0.96</v>
      </c>
      <c r="J96" s="101">
        <v>1.74</v>
      </c>
      <c r="K96" s="101">
        <v>2.33</v>
      </c>
      <c r="L96" s="101">
        <v>3.07</v>
      </c>
      <c r="M96" s="8"/>
      <c r="N96" s="8"/>
      <c r="O96" s="8"/>
      <c r="P96" s="8"/>
      <c r="Q96" s="7"/>
      <c r="R96" s="7"/>
      <c r="S96" s="7"/>
      <c r="T96" s="7"/>
      <c r="U96" s="37"/>
      <c r="V96" s="7"/>
      <c r="AE96" s="3"/>
      <c r="AI96" s="8"/>
      <c r="AJ96" s="11"/>
      <c r="AK96" s="11"/>
      <c r="AL96" s="11"/>
    </row>
    <row r="97" spans="1:38" ht="12.75">
      <c r="A97" s="8"/>
      <c r="B97" s="7"/>
      <c r="C97" s="7"/>
      <c r="D97" s="7"/>
      <c r="E97" s="7"/>
      <c r="F97" s="7"/>
      <c r="G97" s="50"/>
      <c r="H97" s="32">
        <v>42342</v>
      </c>
      <c r="I97" s="101">
        <v>0.96</v>
      </c>
      <c r="J97" s="101">
        <v>1.71</v>
      </c>
      <c r="K97" s="101">
        <v>2.28</v>
      </c>
      <c r="L97" s="101">
        <v>3.01</v>
      </c>
      <c r="M97" s="8"/>
      <c r="N97" s="8"/>
      <c r="O97" s="8"/>
      <c r="P97" s="8"/>
      <c r="Q97" s="7"/>
      <c r="R97" s="7"/>
      <c r="S97" s="7"/>
      <c r="T97" s="7"/>
      <c r="U97" s="37"/>
      <c r="V97" s="7"/>
      <c r="AE97" s="3"/>
      <c r="AI97" s="8"/>
      <c r="AJ97" s="11"/>
      <c r="AK97" s="11"/>
      <c r="AL97" s="11"/>
    </row>
    <row r="98" spans="1:38" ht="12.75">
      <c r="A98" s="8"/>
      <c r="B98" s="7"/>
      <c r="C98" s="7"/>
      <c r="D98" s="7"/>
      <c r="E98" s="7"/>
      <c r="F98" s="7"/>
      <c r="G98" s="50"/>
      <c r="H98" s="32">
        <v>42345</v>
      </c>
      <c r="I98" s="101">
        <v>0.94</v>
      </c>
      <c r="J98" s="101">
        <v>1.67</v>
      </c>
      <c r="K98" s="101">
        <v>2.23</v>
      </c>
      <c r="L98" s="101">
        <v>2.95</v>
      </c>
      <c r="M98" s="8"/>
      <c r="N98" s="8"/>
      <c r="O98" s="8"/>
      <c r="P98" s="8"/>
      <c r="Q98" s="7"/>
      <c r="R98" s="7"/>
      <c r="S98" s="7"/>
      <c r="T98" s="7"/>
      <c r="U98" s="37"/>
      <c r="V98" s="7"/>
      <c r="AE98" s="3"/>
      <c r="AI98" s="8"/>
      <c r="AJ98" s="11"/>
      <c r="AK98" s="11"/>
      <c r="AL98" s="11"/>
    </row>
    <row r="99" spans="1:38" ht="12.75">
      <c r="A99" s="8"/>
      <c r="B99" s="7"/>
      <c r="C99" s="7"/>
      <c r="D99" s="7"/>
      <c r="E99" s="7"/>
      <c r="F99" s="7"/>
      <c r="G99" s="50"/>
      <c r="H99" s="32">
        <v>42346</v>
      </c>
      <c r="I99" s="101">
        <v>0.94</v>
      </c>
      <c r="J99" s="101">
        <v>1.68</v>
      </c>
      <c r="K99" s="101">
        <v>2.24</v>
      </c>
      <c r="L99" s="101">
        <v>2.97</v>
      </c>
      <c r="M99" s="8"/>
      <c r="N99" s="8"/>
      <c r="O99" s="8"/>
      <c r="P99" s="8"/>
      <c r="Q99" s="7"/>
      <c r="R99" s="7"/>
      <c r="S99" s="7"/>
      <c r="T99" s="7"/>
      <c r="U99" s="37"/>
      <c r="V99" s="7"/>
      <c r="AE99" s="3"/>
      <c r="AI99" s="8"/>
      <c r="AJ99" s="11"/>
      <c r="AK99" s="11"/>
      <c r="AL99" s="11"/>
    </row>
    <row r="100" spans="1:38" ht="12.75">
      <c r="A100" s="8"/>
      <c r="B100" s="7"/>
      <c r="C100" s="7"/>
      <c r="D100" s="7"/>
      <c r="E100" s="7"/>
      <c r="F100" s="7"/>
      <c r="G100" s="50"/>
      <c r="H100" s="32">
        <v>42347</v>
      </c>
      <c r="I100" s="101">
        <v>0.93</v>
      </c>
      <c r="J100" s="101">
        <v>1.64</v>
      </c>
      <c r="K100" s="101">
        <v>2.22</v>
      </c>
      <c r="L100" s="101">
        <v>2.97</v>
      </c>
      <c r="M100" s="8"/>
      <c r="N100" s="8"/>
      <c r="O100" s="8"/>
      <c r="P100" s="8"/>
      <c r="Q100" s="7"/>
      <c r="R100" s="7"/>
      <c r="S100" s="7"/>
      <c r="T100" s="7"/>
      <c r="U100" s="37"/>
      <c r="V100" s="7"/>
      <c r="AE100" s="3"/>
      <c r="AI100" s="8"/>
      <c r="AJ100" s="11"/>
      <c r="AK100" s="11"/>
      <c r="AL100" s="11"/>
    </row>
    <row r="101" spans="1:38" ht="12.75">
      <c r="A101" s="8"/>
      <c r="B101" s="7"/>
      <c r="C101" s="7"/>
      <c r="D101" s="7"/>
      <c r="E101" s="7"/>
      <c r="F101" s="7"/>
      <c r="G101" s="50"/>
      <c r="H101" s="32">
        <v>42348</v>
      </c>
      <c r="I101" s="101">
        <v>0.95</v>
      </c>
      <c r="J101" s="101">
        <v>1.68</v>
      </c>
      <c r="K101" s="101">
        <v>2.24</v>
      </c>
      <c r="L101" s="101">
        <v>2.98</v>
      </c>
      <c r="M101" s="8"/>
      <c r="N101" s="8"/>
      <c r="O101" s="8"/>
      <c r="P101" s="8"/>
      <c r="Q101" s="7"/>
      <c r="R101" s="7"/>
      <c r="S101" s="7"/>
      <c r="T101" s="7"/>
      <c r="U101" s="37"/>
      <c r="V101" s="7"/>
      <c r="AE101" s="3"/>
      <c r="AI101" s="8"/>
      <c r="AJ101" s="11"/>
      <c r="AK101" s="11"/>
      <c r="AL101" s="11"/>
    </row>
    <row r="102" spans="1:38" ht="12.75">
      <c r="A102" s="8"/>
      <c r="B102" s="7"/>
      <c r="C102" s="7"/>
      <c r="D102" s="7"/>
      <c r="E102" s="7"/>
      <c r="F102" s="7"/>
      <c r="G102" s="50"/>
      <c r="H102" s="32">
        <v>42349</v>
      </c>
      <c r="I102" s="101">
        <v>0.88</v>
      </c>
      <c r="J102" s="101">
        <v>1.56</v>
      </c>
      <c r="K102" s="101">
        <v>2.13</v>
      </c>
      <c r="L102" s="101">
        <v>2.87</v>
      </c>
      <c r="M102" s="8"/>
      <c r="N102" s="8"/>
      <c r="O102" s="8"/>
      <c r="P102" s="8"/>
      <c r="Q102" s="7"/>
      <c r="R102" s="7"/>
      <c r="S102" s="7"/>
      <c r="T102" s="7"/>
      <c r="U102" s="37"/>
      <c r="V102" s="7"/>
      <c r="AE102" s="3"/>
      <c r="AI102" s="8"/>
      <c r="AJ102" s="11"/>
      <c r="AK102" s="11"/>
      <c r="AL102" s="11"/>
    </row>
    <row r="103" spans="1:38" ht="12.75">
      <c r="A103" s="8"/>
      <c r="B103" s="7"/>
      <c r="C103" s="7"/>
      <c r="D103" s="7"/>
      <c r="E103" s="7"/>
      <c r="F103" s="7"/>
      <c r="G103" s="50"/>
      <c r="H103" s="32">
        <v>42352</v>
      </c>
      <c r="I103" s="101">
        <v>0.97</v>
      </c>
      <c r="J103" s="101">
        <v>1.66</v>
      </c>
      <c r="K103" s="101">
        <v>2.23</v>
      </c>
      <c r="L103" s="101">
        <v>2.96</v>
      </c>
      <c r="M103" s="8"/>
      <c r="N103" s="8"/>
      <c r="O103" s="8"/>
      <c r="P103" s="8"/>
      <c r="Q103" s="7"/>
      <c r="R103" s="7"/>
      <c r="S103" s="7"/>
      <c r="T103" s="7"/>
      <c r="U103" s="37"/>
      <c r="V103" s="7"/>
      <c r="AE103" s="3"/>
      <c r="AI103" s="8"/>
      <c r="AJ103" s="11"/>
      <c r="AK103" s="11"/>
      <c r="AL103" s="11"/>
    </row>
    <row r="104" spans="1:38" ht="12.75">
      <c r="A104" s="8"/>
      <c r="B104" s="7"/>
      <c r="C104" s="7"/>
      <c r="D104" s="7"/>
      <c r="E104" s="7"/>
      <c r="F104" s="7"/>
      <c r="G104" s="50"/>
      <c r="H104" s="32">
        <v>42353</v>
      </c>
      <c r="I104" s="101">
        <v>0.98</v>
      </c>
      <c r="J104" s="101">
        <v>1.71</v>
      </c>
      <c r="K104" s="101">
        <v>2.28</v>
      </c>
      <c r="L104" s="101">
        <v>3</v>
      </c>
      <c r="M104" s="8"/>
      <c r="N104" s="8"/>
      <c r="O104" s="8"/>
      <c r="P104" s="8"/>
      <c r="Q104" s="7"/>
      <c r="R104" s="7"/>
      <c r="S104" s="7"/>
      <c r="T104" s="7"/>
      <c r="U104" s="37"/>
      <c r="V104" s="7"/>
      <c r="AE104" s="3"/>
      <c r="AI104" s="8"/>
      <c r="AJ104" s="11"/>
      <c r="AK104" s="11"/>
      <c r="AL104" s="11"/>
    </row>
    <row r="105" spans="1:38" ht="12.75">
      <c r="A105" s="8"/>
      <c r="B105" s="7"/>
      <c r="C105" s="7"/>
      <c r="D105" s="7"/>
      <c r="E105" s="7"/>
      <c r="F105" s="7"/>
      <c r="G105" s="50"/>
      <c r="H105" s="32">
        <v>42354</v>
      </c>
      <c r="I105" s="101">
        <v>1.02</v>
      </c>
      <c r="J105" s="101">
        <v>1.75</v>
      </c>
      <c r="K105" s="101">
        <v>2.3</v>
      </c>
      <c r="L105" s="101">
        <v>3.02</v>
      </c>
      <c r="M105" s="8"/>
      <c r="N105" s="8"/>
      <c r="O105" s="8"/>
      <c r="P105" s="8"/>
      <c r="Q105" s="7"/>
      <c r="R105" s="7"/>
      <c r="S105" s="7"/>
      <c r="T105" s="7"/>
      <c r="U105" s="37"/>
      <c r="V105" s="7"/>
      <c r="AE105" s="3"/>
      <c r="AI105" s="8"/>
      <c r="AJ105" s="11"/>
      <c r="AK105" s="11"/>
      <c r="AL105" s="11"/>
    </row>
    <row r="106" spans="1:38" ht="12.75">
      <c r="A106" s="8"/>
      <c r="B106" s="7"/>
      <c r="C106" s="7"/>
      <c r="D106" s="7"/>
      <c r="E106" s="7"/>
      <c r="F106" s="7"/>
      <c r="G106" s="50"/>
      <c r="H106" s="32">
        <v>42355</v>
      </c>
      <c r="I106" s="101">
        <v>1</v>
      </c>
      <c r="J106" s="101">
        <v>1.73</v>
      </c>
      <c r="K106" s="101">
        <v>2.24</v>
      </c>
      <c r="L106" s="101">
        <v>2.94</v>
      </c>
      <c r="M106" s="8"/>
      <c r="N106" s="8"/>
      <c r="O106" s="8"/>
      <c r="P106" s="8"/>
      <c r="Q106" s="7"/>
      <c r="R106" s="7"/>
      <c r="S106" s="7"/>
      <c r="T106" s="7"/>
      <c r="U106" s="37"/>
      <c r="V106" s="7"/>
      <c r="AE106" s="3"/>
      <c r="AI106" s="8"/>
      <c r="AJ106" s="11"/>
      <c r="AK106" s="11"/>
      <c r="AL106" s="11"/>
    </row>
    <row r="107" spans="1:38" ht="12.75">
      <c r="A107" s="8"/>
      <c r="B107" s="7"/>
      <c r="C107" s="7"/>
      <c r="D107" s="7"/>
      <c r="E107" s="7"/>
      <c r="F107" s="7"/>
      <c r="G107" s="50"/>
      <c r="H107" s="32">
        <v>42356</v>
      </c>
      <c r="I107" s="101">
        <v>0.97</v>
      </c>
      <c r="J107" s="101">
        <v>1.67</v>
      </c>
      <c r="K107" s="101">
        <v>2.19</v>
      </c>
      <c r="L107" s="101">
        <v>2.9</v>
      </c>
      <c r="M107" s="8"/>
      <c r="N107" s="8"/>
      <c r="O107" s="8"/>
      <c r="P107" s="8"/>
      <c r="Q107" s="7"/>
      <c r="R107" s="7"/>
      <c r="S107" s="7"/>
      <c r="T107" s="7"/>
      <c r="U107" s="37"/>
      <c r="V107" s="7"/>
      <c r="AE107" s="3"/>
      <c r="AI107" s="8"/>
      <c r="AJ107" s="11"/>
      <c r="AK107" s="11"/>
      <c r="AL107" s="11"/>
    </row>
    <row r="108" spans="1:38" ht="12.75">
      <c r="A108" s="8"/>
      <c r="B108" s="7"/>
      <c r="C108" s="7"/>
      <c r="D108" s="7"/>
      <c r="E108" s="7"/>
      <c r="F108" s="7"/>
      <c r="G108" s="50"/>
      <c r="H108" s="32">
        <v>42359</v>
      </c>
      <c r="I108" s="101">
        <v>0.96</v>
      </c>
      <c r="J108" s="101">
        <v>1.67</v>
      </c>
      <c r="K108" s="101">
        <v>2.2</v>
      </c>
      <c r="L108" s="101">
        <v>2.92</v>
      </c>
      <c r="M108" s="8"/>
      <c r="N108" s="8"/>
      <c r="O108" s="8"/>
      <c r="P108" s="8"/>
      <c r="Q108" s="7"/>
      <c r="R108" s="7"/>
      <c r="S108" s="7"/>
      <c r="T108" s="7"/>
      <c r="U108" s="37"/>
      <c r="V108" s="7"/>
      <c r="AE108" s="3"/>
      <c r="AI108" s="8"/>
      <c r="AJ108" s="11"/>
      <c r="AK108" s="11"/>
      <c r="AL108" s="11"/>
    </row>
    <row r="109" spans="1:38" ht="12.75">
      <c r="A109" s="8"/>
      <c r="B109" s="7"/>
      <c r="C109" s="7"/>
      <c r="D109" s="7"/>
      <c r="E109" s="7"/>
      <c r="F109" s="7"/>
      <c r="G109" s="50"/>
      <c r="H109" s="32">
        <v>42360</v>
      </c>
      <c r="I109" s="101">
        <v>0.99</v>
      </c>
      <c r="J109" s="101">
        <v>1.71</v>
      </c>
      <c r="K109" s="101">
        <v>2.24</v>
      </c>
      <c r="L109" s="101">
        <v>2.96</v>
      </c>
      <c r="M109" s="8"/>
      <c r="N109" s="8"/>
      <c r="O109" s="8"/>
      <c r="P109" s="8"/>
      <c r="Q109" s="7"/>
      <c r="R109" s="7"/>
      <c r="S109" s="7"/>
      <c r="T109" s="7"/>
      <c r="U109" s="37"/>
      <c r="V109" s="7"/>
      <c r="AE109" s="3"/>
      <c r="AI109" s="8"/>
      <c r="AJ109" s="11"/>
      <c r="AK109" s="11"/>
      <c r="AL109" s="11"/>
    </row>
    <row r="110" spans="1:38" ht="12.75">
      <c r="A110" s="8"/>
      <c r="B110" s="7"/>
      <c r="C110" s="7"/>
      <c r="D110" s="7"/>
      <c r="E110" s="7"/>
      <c r="F110" s="7"/>
      <c r="G110" s="50"/>
      <c r="H110" s="32">
        <v>42361</v>
      </c>
      <c r="I110" s="101">
        <v>1.01</v>
      </c>
      <c r="J110" s="101">
        <v>1.74</v>
      </c>
      <c r="K110" s="101">
        <v>2.27</v>
      </c>
      <c r="L110" s="101">
        <v>3</v>
      </c>
      <c r="M110" s="8"/>
      <c r="N110" s="8"/>
      <c r="O110" s="8"/>
      <c r="P110" s="8"/>
      <c r="Q110" s="7"/>
      <c r="R110" s="7"/>
      <c r="S110" s="7"/>
      <c r="T110" s="7"/>
      <c r="U110" s="37"/>
      <c r="V110" s="7"/>
      <c r="AE110" s="3"/>
      <c r="AI110" s="8"/>
      <c r="AJ110" s="11"/>
      <c r="AK110" s="11"/>
      <c r="AL110" s="11"/>
    </row>
    <row r="111" spans="1:38" ht="12.75">
      <c r="A111" s="8"/>
      <c r="B111" s="7"/>
      <c r="C111" s="7"/>
      <c r="D111" s="7"/>
      <c r="E111" s="7"/>
      <c r="F111" s="7"/>
      <c r="G111" s="50"/>
      <c r="H111" s="32">
        <v>42362</v>
      </c>
      <c r="I111" s="101">
        <v>1.03</v>
      </c>
      <c r="J111" s="101">
        <v>1.73</v>
      </c>
      <c r="K111" s="101">
        <v>2.25</v>
      </c>
      <c r="L111" s="101">
        <v>2.96</v>
      </c>
      <c r="M111" s="8"/>
      <c r="N111" s="8"/>
      <c r="O111" s="8"/>
      <c r="P111" s="8"/>
      <c r="Q111" s="7"/>
      <c r="R111" s="7"/>
      <c r="S111" s="7"/>
      <c r="T111" s="7"/>
      <c r="U111" s="37"/>
      <c r="V111" s="7"/>
      <c r="AE111" s="3"/>
      <c r="AI111" s="8"/>
      <c r="AJ111" s="11"/>
      <c r="AK111" s="11"/>
      <c r="AL111" s="11"/>
    </row>
    <row r="112" spans="1:38" ht="12.75">
      <c r="A112" s="8"/>
      <c r="B112" s="7"/>
      <c r="C112" s="7"/>
      <c r="D112" s="7"/>
      <c r="E112" s="7"/>
      <c r="F112" s="7"/>
      <c r="G112" s="50"/>
      <c r="H112" s="32">
        <v>42363</v>
      </c>
      <c r="I112" s="101"/>
      <c r="J112" s="101"/>
      <c r="K112" s="101"/>
      <c r="L112" s="101"/>
      <c r="M112" s="8"/>
      <c r="N112" s="8"/>
      <c r="O112" s="8"/>
      <c r="P112" s="8"/>
      <c r="Q112" s="7"/>
      <c r="R112" s="7"/>
      <c r="S112" s="7"/>
      <c r="T112" s="7"/>
      <c r="U112" s="37"/>
      <c r="V112" s="7"/>
      <c r="AE112" s="3"/>
      <c r="AI112" s="8"/>
      <c r="AJ112" s="11"/>
      <c r="AK112" s="11"/>
      <c r="AL112" s="11"/>
    </row>
    <row r="113" spans="1:38" ht="12.75">
      <c r="A113" s="8"/>
      <c r="B113" s="7"/>
      <c r="C113" s="7"/>
      <c r="D113" s="7"/>
      <c r="E113" s="7"/>
      <c r="F113" s="7"/>
      <c r="G113" s="50"/>
      <c r="H113" s="32">
        <v>42366</v>
      </c>
      <c r="I113" s="101">
        <v>1.05</v>
      </c>
      <c r="J113" s="101">
        <v>1.73</v>
      </c>
      <c r="K113" s="101">
        <v>2.24</v>
      </c>
      <c r="L113" s="101">
        <v>2.95</v>
      </c>
      <c r="M113" s="8"/>
      <c r="N113" s="8"/>
      <c r="O113" s="8"/>
      <c r="P113" s="8"/>
      <c r="Q113" s="7"/>
      <c r="R113" s="7"/>
      <c r="S113" s="7"/>
      <c r="T113" s="7"/>
      <c r="U113" s="37"/>
      <c r="V113" s="7"/>
      <c r="AE113" s="3"/>
      <c r="AI113" s="8"/>
      <c r="AJ113" s="8"/>
      <c r="AK113" s="8"/>
      <c r="AL113" s="8"/>
    </row>
    <row r="114" spans="1:38" ht="12.75">
      <c r="A114" s="8"/>
      <c r="B114" s="7"/>
      <c r="C114" s="7"/>
      <c r="D114" s="7"/>
      <c r="E114" s="7"/>
      <c r="F114" s="7"/>
      <c r="G114" s="50"/>
      <c r="H114" s="32">
        <v>42367</v>
      </c>
      <c r="I114" s="101">
        <v>1.09</v>
      </c>
      <c r="J114" s="101">
        <v>1.81</v>
      </c>
      <c r="K114" s="101">
        <v>2.32</v>
      </c>
      <c r="L114" s="101">
        <v>3.04</v>
      </c>
      <c r="M114" s="8"/>
      <c r="N114" s="8"/>
      <c r="O114" s="8"/>
      <c r="P114" s="8"/>
      <c r="Q114" s="7"/>
      <c r="R114" s="7"/>
      <c r="S114" s="7"/>
      <c r="T114" s="7"/>
      <c r="U114" s="37"/>
      <c r="V114" s="7"/>
      <c r="AE114" s="3"/>
      <c r="AH114" s="2"/>
      <c r="AI114" s="8"/>
      <c r="AJ114" s="15"/>
      <c r="AK114" s="15"/>
      <c r="AL114" s="15"/>
    </row>
    <row r="115" spans="1:38" ht="12.75">
      <c r="A115" s="8"/>
      <c r="B115" s="7"/>
      <c r="C115" s="7"/>
      <c r="D115" s="7"/>
      <c r="E115" s="7"/>
      <c r="F115" s="7"/>
      <c r="G115" s="50"/>
      <c r="H115" s="32">
        <v>42368</v>
      </c>
      <c r="I115" s="101">
        <v>1.08</v>
      </c>
      <c r="J115" s="101">
        <v>1.8</v>
      </c>
      <c r="K115" s="101">
        <v>2.31</v>
      </c>
      <c r="L115" s="101">
        <v>3.04</v>
      </c>
      <c r="M115" s="8"/>
      <c r="N115" s="8"/>
      <c r="O115" s="8"/>
      <c r="P115" s="8"/>
      <c r="Q115" s="7"/>
      <c r="R115" s="7"/>
      <c r="S115" s="7"/>
      <c r="T115" s="7"/>
      <c r="U115" s="37"/>
      <c r="V115" s="7"/>
      <c r="AE115" s="3"/>
      <c r="AI115" s="8"/>
      <c r="AJ115" s="9"/>
      <c r="AK115" s="9"/>
      <c r="AL115" s="9"/>
    </row>
    <row r="116" spans="1:38" ht="12.75">
      <c r="A116" s="8"/>
      <c r="B116" s="7"/>
      <c r="C116" s="7"/>
      <c r="D116" s="7"/>
      <c r="E116" s="7"/>
      <c r="F116" s="7"/>
      <c r="G116" s="50"/>
      <c r="H116" s="32">
        <v>42369</v>
      </c>
      <c r="I116" s="101">
        <v>1.06</v>
      </c>
      <c r="J116" s="101">
        <v>1.76</v>
      </c>
      <c r="K116" s="101">
        <v>2.27</v>
      </c>
      <c r="L116" s="101">
        <v>3.01</v>
      </c>
      <c r="M116" s="8"/>
      <c r="N116" s="8"/>
      <c r="O116" s="8"/>
      <c r="P116" s="8"/>
      <c r="Q116" s="7"/>
      <c r="R116" s="7"/>
      <c r="S116" s="7"/>
      <c r="T116" s="7"/>
      <c r="U116" s="37"/>
      <c r="V116" s="7"/>
      <c r="AE116" s="3"/>
      <c r="AH116" s="2"/>
      <c r="AI116" s="8"/>
      <c r="AJ116" s="9"/>
      <c r="AK116" s="9"/>
      <c r="AL116" s="9"/>
    </row>
    <row r="117" spans="1:38" ht="12.75">
      <c r="A117" s="8"/>
      <c r="B117" s="7"/>
      <c r="C117" s="7"/>
      <c r="D117" s="7"/>
      <c r="E117" s="7"/>
      <c r="F117" s="7"/>
      <c r="G117" s="50"/>
      <c r="H117" s="8"/>
      <c r="I117" s="7"/>
      <c r="J117" s="7"/>
      <c r="K117" s="8"/>
      <c r="L117" s="8"/>
      <c r="M117" s="8"/>
      <c r="N117" s="8"/>
      <c r="O117" s="8"/>
      <c r="P117" s="8"/>
      <c r="Q117" s="7"/>
      <c r="R117" s="7"/>
      <c r="S117" s="7"/>
      <c r="T117" s="7"/>
      <c r="U117" s="37"/>
      <c r="V117" s="7"/>
      <c r="AE117" s="3"/>
      <c r="AI117" s="8"/>
      <c r="AJ117" s="8"/>
      <c r="AK117" s="8"/>
      <c r="AL117" s="8"/>
    </row>
    <row r="118" spans="1:38" ht="12.75">
      <c r="A118" s="8"/>
      <c r="B118" s="7"/>
      <c r="C118" s="7"/>
      <c r="D118" s="7"/>
      <c r="E118" s="7"/>
      <c r="F118" s="7"/>
      <c r="G118" s="50"/>
      <c r="H118" s="8"/>
      <c r="I118" s="7"/>
      <c r="J118" s="7"/>
      <c r="K118" s="8"/>
      <c r="L118" s="8"/>
      <c r="M118" s="8"/>
      <c r="N118" s="8"/>
      <c r="O118" s="8"/>
      <c r="P118" s="8"/>
      <c r="Q118" s="7"/>
      <c r="R118" s="7"/>
      <c r="S118" s="7"/>
      <c r="T118" s="7"/>
      <c r="U118" s="37"/>
      <c r="V118" s="7"/>
      <c r="AE118" s="3"/>
      <c r="AH118" s="2"/>
      <c r="AI118" s="8"/>
      <c r="AJ118" s="15"/>
      <c r="AK118" s="15"/>
      <c r="AL118" s="15"/>
    </row>
    <row r="119" spans="1:38" ht="12.75">
      <c r="A119" s="8"/>
      <c r="B119" s="7"/>
      <c r="C119" s="7"/>
      <c r="D119" s="7"/>
      <c r="E119" s="7"/>
      <c r="F119" s="7"/>
      <c r="G119" s="50"/>
      <c r="H119" s="8"/>
      <c r="I119" s="7"/>
      <c r="J119" s="7"/>
      <c r="K119" s="8"/>
      <c r="L119" s="8"/>
      <c r="M119" s="8"/>
      <c r="N119" s="8"/>
      <c r="O119" s="8"/>
      <c r="P119" s="8"/>
      <c r="Q119" s="7"/>
      <c r="R119" s="7"/>
      <c r="S119" s="7"/>
      <c r="T119" s="7"/>
      <c r="U119" s="37"/>
      <c r="V119" s="7"/>
      <c r="AE119" s="3"/>
      <c r="AI119" s="8"/>
      <c r="AJ119" s="8"/>
      <c r="AK119" s="8"/>
      <c r="AL119" s="8"/>
    </row>
    <row r="120" spans="1:38" ht="12.75">
      <c r="A120" s="8"/>
      <c r="B120" s="7"/>
      <c r="C120" s="7"/>
      <c r="D120" s="7"/>
      <c r="E120" s="7"/>
      <c r="F120" s="7"/>
      <c r="G120" s="50"/>
      <c r="H120" s="8"/>
      <c r="I120" s="7"/>
      <c r="J120" s="7"/>
      <c r="K120" s="8"/>
      <c r="L120" s="8"/>
      <c r="M120" s="8"/>
      <c r="N120" s="8"/>
      <c r="O120" s="8"/>
      <c r="P120" s="8"/>
      <c r="Q120" s="7"/>
      <c r="R120" s="7"/>
      <c r="S120" s="7"/>
      <c r="T120" s="7"/>
      <c r="U120" s="37"/>
      <c r="V120" s="7"/>
      <c r="AB120" s="3"/>
      <c r="AC120" s="3"/>
      <c r="AD120" s="3"/>
      <c r="AE120" s="3"/>
      <c r="AI120" s="8"/>
      <c r="AJ120" s="8"/>
      <c r="AK120" s="8"/>
      <c r="AL120" s="8"/>
    </row>
    <row r="121" spans="1:31" ht="12.75">
      <c r="A121" s="8"/>
      <c r="B121" s="7"/>
      <c r="C121" s="7"/>
      <c r="D121" s="7"/>
      <c r="E121" s="7"/>
      <c r="F121" s="7"/>
      <c r="G121" s="50"/>
      <c r="H121" s="8"/>
      <c r="I121" s="7"/>
      <c r="J121" s="7"/>
      <c r="K121" s="8"/>
      <c r="L121" s="8"/>
      <c r="M121" s="8"/>
      <c r="N121" s="8"/>
      <c r="O121" s="8"/>
      <c r="P121" s="8"/>
      <c r="Q121" s="7"/>
      <c r="R121" s="7"/>
      <c r="S121" s="7"/>
      <c r="T121" s="7"/>
      <c r="U121" s="37"/>
      <c r="V121" s="7"/>
      <c r="AB121" s="3"/>
      <c r="AC121" s="3"/>
      <c r="AD121" s="3"/>
      <c r="AE121" s="3"/>
    </row>
    <row r="122" spans="1:31" ht="12.75">
      <c r="A122" s="8"/>
      <c r="B122" s="7"/>
      <c r="C122" s="7"/>
      <c r="D122" s="7"/>
      <c r="E122" s="7"/>
      <c r="F122" s="7"/>
      <c r="G122" s="50"/>
      <c r="H122" s="8"/>
      <c r="I122" s="7"/>
      <c r="J122" s="7"/>
      <c r="K122" s="8"/>
      <c r="L122" s="8"/>
      <c r="M122" s="8"/>
      <c r="N122" s="8"/>
      <c r="O122" s="8"/>
      <c r="P122" s="8"/>
      <c r="Q122" s="7"/>
      <c r="R122" s="7"/>
      <c r="S122" s="7"/>
      <c r="T122" s="7"/>
      <c r="U122" s="37"/>
      <c r="V122" s="7"/>
      <c r="AB122" s="3"/>
      <c r="AC122" s="3"/>
      <c r="AD122" s="3"/>
      <c r="AE122" s="3"/>
    </row>
    <row r="123" spans="1:31" ht="13.5" thickBot="1">
      <c r="A123" s="8"/>
      <c r="B123" s="7"/>
      <c r="C123" s="7"/>
      <c r="D123" s="7"/>
      <c r="E123" s="7"/>
      <c r="F123" s="7"/>
      <c r="G123" s="27"/>
      <c r="H123" s="85"/>
      <c r="I123" s="28"/>
      <c r="J123" s="28"/>
      <c r="K123" s="28"/>
      <c r="L123" s="28"/>
      <c r="M123" s="28"/>
      <c r="N123" s="28"/>
      <c r="O123" s="28"/>
      <c r="P123" s="54"/>
      <c r="Q123" s="28"/>
      <c r="R123" s="28"/>
      <c r="S123" s="28"/>
      <c r="T123" s="28"/>
      <c r="U123" s="29"/>
      <c r="V123" s="7"/>
      <c r="AB123" s="3"/>
      <c r="AC123" s="3"/>
      <c r="AD123" s="3"/>
      <c r="AE123" s="3"/>
    </row>
    <row r="124" spans="1:31" ht="12.75">
      <c r="A124" s="8"/>
      <c r="B124" s="7"/>
      <c r="C124" s="7"/>
      <c r="D124" s="7"/>
      <c r="E124" s="7"/>
      <c r="F124" s="7"/>
      <c r="G124" s="7"/>
      <c r="H124" s="87" t="s">
        <v>81</v>
      </c>
      <c r="J124" s="7"/>
      <c r="Q124" s="7"/>
      <c r="R124" s="7"/>
      <c r="S124" s="7"/>
      <c r="T124" s="7"/>
      <c r="U124" s="7"/>
      <c r="V124" s="7"/>
      <c r="AB124" s="3"/>
      <c r="AC124" s="3"/>
      <c r="AD124" s="3"/>
      <c r="AE124" s="3"/>
    </row>
    <row r="125" spans="1:31" ht="12.75">
      <c r="A125" s="8"/>
      <c r="B125" s="7"/>
      <c r="C125" s="7"/>
      <c r="D125" s="7"/>
      <c r="E125" s="7"/>
      <c r="F125" s="7"/>
      <c r="G125" s="7"/>
      <c r="H125" s="86" t="s">
        <v>82</v>
      </c>
      <c r="J125" s="7"/>
      <c r="Q125" s="7"/>
      <c r="R125" s="7"/>
      <c r="S125" s="7"/>
      <c r="T125" s="7"/>
      <c r="U125" s="7"/>
      <c r="V125" s="7"/>
      <c r="AB125" s="3"/>
      <c r="AC125" s="3"/>
      <c r="AD125" s="3"/>
      <c r="AE125" s="3"/>
    </row>
    <row r="126" spans="1:31" ht="12.75">
      <c r="A126" s="8"/>
      <c r="B126" s="7"/>
      <c r="C126" s="7"/>
      <c r="D126" s="7"/>
      <c r="E126" s="7"/>
      <c r="F126" s="7"/>
      <c r="G126" s="7"/>
      <c r="H126" s="108" t="s">
        <v>85</v>
      </c>
      <c r="I126" s="7"/>
      <c r="J126" s="7"/>
      <c r="Q126" s="7"/>
      <c r="R126" s="7"/>
      <c r="S126" s="7"/>
      <c r="T126" s="7"/>
      <c r="U126" s="7"/>
      <c r="V126" s="7"/>
      <c r="AB126" s="3"/>
      <c r="AC126" s="3"/>
      <c r="AD126" s="3"/>
      <c r="AE126" s="3"/>
    </row>
    <row r="127" spans="1:31" ht="12.75">
      <c r="A127" s="8"/>
      <c r="B127" s="7"/>
      <c r="C127" s="7"/>
      <c r="D127" s="7"/>
      <c r="E127" s="7"/>
      <c r="F127" s="7"/>
      <c r="G127" s="7"/>
      <c r="H127" s="7"/>
      <c r="I127" s="7"/>
      <c r="J127" s="7"/>
      <c r="Q127" s="7"/>
      <c r="R127" s="7"/>
      <c r="S127" s="7"/>
      <c r="T127" s="7"/>
      <c r="U127" s="7"/>
      <c r="V127" s="7"/>
      <c r="AB127" s="3"/>
      <c r="AC127" s="3"/>
      <c r="AD127" s="3"/>
      <c r="AE127" s="3"/>
    </row>
    <row r="128" spans="1:31" ht="12.75">
      <c r="A128" s="8"/>
      <c r="B128" s="7"/>
      <c r="C128" s="7"/>
      <c r="D128" s="7"/>
      <c r="E128" s="7"/>
      <c r="F128" s="7"/>
      <c r="G128" s="7"/>
      <c r="H128" s="7"/>
      <c r="I128" s="7"/>
      <c r="J128" s="7"/>
      <c r="Q128" s="7"/>
      <c r="R128" s="7"/>
      <c r="S128" s="7"/>
      <c r="T128" s="7"/>
      <c r="U128" s="7"/>
      <c r="V128" s="7"/>
      <c r="AB128" s="3"/>
      <c r="AC128" s="3"/>
      <c r="AD128" s="3"/>
      <c r="AE128" s="3"/>
    </row>
    <row r="129" spans="1:31" ht="12.75">
      <c r="A129" s="8"/>
      <c r="B129" s="7"/>
      <c r="C129" s="7"/>
      <c r="D129" s="7"/>
      <c r="E129" s="7"/>
      <c r="F129" s="7"/>
      <c r="G129" s="7"/>
      <c r="H129" s="7"/>
      <c r="I129" s="7"/>
      <c r="J129" s="7"/>
      <c r="Q129" s="7"/>
      <c r="R129" s="7"/>
      <c r="S129" s="7"/>
      <c r="T129" s="7"/>
      <c r="U129" s="7"/>
      <c r="V129" s="7"/>
      <c r="AB129" s="3"/>
      <c r="AC129" s="3"/>
      <c r="AD129" s="3"/>
      <c r="AE129" s="3"/>
    </row>
    <row r="130" spans="1:31" ht="12.75">
      <c r="A130" s="8"/>
      <c r="B130" s="7"/>
      <c r="C130" s="7"/>
      <c r="D130" s="7"/>
      <c r="E130" s="7"/>
      <c r="F130" s="7"/>
      <c r="G130" s="7"/>
      <c r="H130" s="7"/>
      <c r="I130" s="7"/>
      <c r="J130" s="7"/>
      <c r="P130" s="7"/>
      <c r="Q130" s="7"/>
      <c r="R130" s="7"/>
      <c r="S130" s="7"/>
      <c r="T130" s="7"/>
      <c r="U130" s="7"/>
      <c r="V130" s="7"/>
      <c r="AB130" s="3"/>
      <c r="AC130" s="3"/>
      <c r="AD130" s="3"/>
      <c r="AE130" s="3"/>
    </row>
    <row r="131" spans="1:31" ht="12.75">
      <c r="A131" s="8"/>
      <c r="B131" s="7"/>
      <c r="C131" s="7"/>
      <c r="D131" s="7"/>
      <c r="E131" s="7"/>
      <c r="F131" s="7"/>
      <c r="G131" s="7"/>
      <c r="H131" s="7"/>
      <c r="I131" s="7"/>
      <c r="J131" s="7"/>
      <c r="P131" s="7"/>
      <c r="Q131" s="7"/>
      <c r="R131" s="7"/>
      <c r="S131" s="7"/>
      <c r="T131" s="7"/>
      <c r="U131" s="7"/>
      <c r="V131" s="7"/>
      <c r="AB131" s="3"/>
      <c r="AC131" s="3"/>
      <c r="AD131" s="3"/>
      <c r="AE131" s="3"/>
    </row>
    <row r="132" spans="1:31" ht="12.75">
      <c r="A132" s="8"/>
      <c r="B132" s="7"/>
      <c r="C132" s="7"/>
      <c r="D132" s="7"/>
      <c r="E132" s="7"/>
      <c r="F132" s="7"/>
      <c r="G132" s="7"/>
      <c r="H132" s="7"/>
      <c r="I132" s="7"/>
      <c r="J132" s="7"/>
      <c r="P132" s="7"/>
      <c r="Q132" s="7"/>
      <c r="R132" s="7"/>
      <c r="S132" s="7"/>
      <c r="T132" s="7"/>
      <c r="U132" s="7"/>
      <c r="V132" s="7"/>
      <c r="AB132" s="3"/>
      <c r="AC132" s="3"/>
      <c r="AD132" s="3"/>
      <c r="AE132" s="3"/>
    </row>
    <row r="133" spans="1:31" ht="12.75">
      <c r="A133" s="8"/>
      <c r="B133" s="7"/>
      <c r="C133" s="7"/>
      <c r="D133" s="7"/>
      <c r="E133" s="7"/>
      <c r="F133" s="7"/>
      <c r="G133" s="7"/>
      <c r="H133" s="7"/>
      <c r="I133" s="7"/>
      <c r="J133" s="7"/>
      <c r="P133" s="7"/>
      <c r="Q133" s="7"/>
      <c r="R133" s="7"/>
      <c r="S133" s="7"/>
      <c r="T133" s="7"/>
      <c r="U133" s="7"/>
      <c r="V133" s="7"/>
      <c r="AB133" s="3"/>
      <c r="AC133" s="3"/>
      <c r="AD133" s="3"/>
      <c r="AE133" s="3"/>
    </row>
    <row r="134" spans="1:31" ht="12.75">
      <c r="A134" s="8"/>
      <c r="B134" s="7"/>
      <c r="C134" s="7"/>
      <c r="D134" s="7"/>
      <c r="E134" s="7"/>
      <c r="F134" s="7"/>
      <c r="G134" s="7"/>
      <c r="H134" s="7"/>
      <c r="I134" s="7"/>
      <c r="J134" s="7"/>
      <c r="P134" s="7"/>
      <c r="Q134" s="7"/>
      <c r="R134" s="7"/>
      <c r="S134" s="7"/>
      <c r="T134" s="7"/>
      <c r="U134" s="7"/>
      <c r="V134" s="7"/>
      <c r="AB134" s="3"/>
      <c r="AC134" s="3"/>
      <c r="AD134" s="3"/>
      <c r="AE134" s="3"/>
    </row>
    <row r="135" spans="1:31" ht="12.75">
      <c r="A135" s="8"/>
      <c r="B135" s="7"/>
      <c r="C135" s="7"/>
      <c r="D135" s="7"/>
      <c r="E135" s="7"/>
      <c r="F135" s="7"/>
      <c r="G135" s="7"/>
      <c r="H135" s="7"/>
      <c r="I135" s="7"/>
      <c r="J135" s="7"/>
      <c r="P135" s="7"/>
      <c r="Q135" s="7"/>
      <c r="R135" s="7"/>
      <c r="S135" s="7"/>
      <c r="T135" s="7"/>
      <c r="U135" s="7"/>
      <c r="V135" s="7"/>
      <c r="AB135" s="3"/>
      <c r="AC135" s="3"/>
      <c r="AD135" s="3"/>
      <c r="AE135" s="3"/>
    </row>
    <row r="136" spans="1:31" ht="12.75">
      <c r="A136" s="8"/>
      <c r="B136" s="7"/>
      <c r="C136" s="7"/>
      <c r="D136" s="7"/>
      <c r="E136" s="7"/>
      <c r="F136" s="7"/>
      <c r="G136" s="7"/>
      <c r="H136" s="7"/>
      <c r="I136" s="7"/>
      <c r="J136" s="7"/>
      <c r="P136" s="7"/>
      <c r="Q136" s="7"/>
      <c r="R136" s="7"/>
      <c r="S136" s="7"/>
      <c r="T136" s="7"/>
      <c r="U136" s="7"/>
      <c r="V136" s="7"/>
      <c r="AB136" s="3"/>
      <c r="AC136" s="3"/>
      <c r="AD136" s="3"/>
      <c r="AE136" s="3"/>
    </row>
    <row r="137" spans="1:31" ht="12.75">
      <c r="A137" s="8"/>
      <c r="B137" s="7"/>
      <c r="C137" s="7"/>
      <c r="D137" s="7"/>
      <c r="E137" s="7"/>
      <c r="F137" s="7"/>
      <c r="G137" s="7"/>
      <c r="H137" s="7"/>
      <c r="I137" s="7"/>
      <c r="J137" s="7"/>
      <c r="P137" s="7"/>
      <c r="Q137" s="7"/>
      <c r="R137" s="7"/>
      <c r="S137" s="7"/>
      <c r="T137" s="7"/>
      <c r="U137" s="7"/>
      <c r="V137" s="7"/>
      <c r="AB137" s="3"/>
      <c r="AC137" s="3"/>
      <c r="AD137" s="3"/>
      <c r="AE137" s="3"/>
    </row>
    <row r="138" spans="1:22" ht="12.75">
      <c r="A138" s="8"/>
      <c r="B138" s="8"/>
      <c r="C138" s="8"/>
      <c r="D138" s="8"/>
      <c r="E138" s="8"/>
      <c r="F138" s="8"/>
      <c r="G138" s="7"/>
      <c r="H138" s="7"/>
      <c r="I138" s="7"/>
      <c r="J138" s="7"/>
      <c r="P138" s="7"/>
      <c r="Q138" s="7"/>
      <c r="R138" s="7"/>
      <c r="S138" s="7"/>
      <c r="T138" s="7"/>
      <c r="U138" s="7"/>
      <c r="V138" s="8"/>
    </row>
    <row r="139" spans="1:22" ht="12.75">
      <c r="A139" s="8"/>
      <c r="B139" s="8"/>
      <c r="C139" s="8"/>
      <c r="D139" s="8"/>
      <c r="E139" s="8"/>
      <c r="F139" s="8"/>
      <c r="G139" s="7"/>
      <c r="H139" s="7"/>
      <c r="I139" s="7"/>
      <c r="J139" s="7"/>
      <c r="P139" s="7"/>
      <c r="Q139" s="7"/>
      <c r="R139" s="7"/>
      <c r="S139" s="7"/>
      <c r="T139" s="7"/>
      <c r="U139" s="7"/>
      <c r="V139" s="8"/>
    </row>
    <row r="140" spans="1:22" ht="12.75">
      <c r="A140" s="8"/>
      <c r="B140" s="8"/>
      <c r="C140" s="8"/>
      <c r="D140" s="8"/>
      <c r="E140" s="8"/>
      <c r="F140" s="8"/>
      <c r="G140" s="7"/>
      <c r="H140" s="7"/>
      <c r="I140" s="7"/>
      <c r="J140" s="7"/>
      <c r="P140" s="7"/>
      <c r="Q140" s="7"/>
      <c r="R140" s="7"/>
      <c r="S140" s="7"/>
      <c r="T140" s="7"/>
      <c r="U140" s="7"/>
      <c r="V140" s="8"/>
    </row>
    <row r="141" spans="1:22" ht="12.75">
      <c r="A141" s="8"/>
      <c r="B141" s="8"/>
      <c r="C141" s="8"/>
      <c r="D141" s="8"/>
      <c r="E141" s="8"/>
      <c r="F141" s="8"/>
      <c r="G141" s="7"/>
      <c r="H141" s="7"/>
      <c r="I141" s="7"/>
      <c r="J141" s="7"/>
      <c r="P141" s="7"/>
      <c r="Q141" s="7"/>
      <c r="R141" s="7"/>
      <c r="S141" s="7"/>
      <c r="T141" s="7"/>
      <c r="U141" s="7"/>
      <c r="V141" s="8"/>
    </row>
    <row r="142" spans="1:22" ht="12.75">
      <c r="A142" s="8"/>
      <c r="B142" s="8"/>
      <c r="C142" s="8"/>
      <c r="D142" s="8"/>
      <c r="E142" s="8"/>
      <c r="F142" s="8"/>
      <c r="G142" s="7"/>
      <c r="H142" s="7"/>
      <c r="I142" s="7"/>
      <c r="J142" s="7"/>
      <c r="P142" s="7"/>
      <c r="Q142" s="7"/>
      <c r="R142" s="7"/>
      <c r="S142" s="7"/>
      <c r="T142" s="7"/>
      <c r="U142" s="7"/>
      <c r="V142" s="8"/>
    </row>
    <row r="143" spans="1:22" ht="12.75">
      <c r="A143" s="8"/>
      <c r="B143" s="8"/>
      <c r="C143" s="8"/>
      <c r="D143" s="8"/>
      <c r="E143" s="8"/>
      <c r="F143" s="8"/>
      <c r="G143" s="7"/>
      <c r="H143" s="7"/>
      <c r="I143" s="7"/>
      <c r="J143" s="7"/>
      <c r="P143" s="7"/>
      <c r="Q143" s="7"/>
      <c r="R143" s="7"/>
      <c r="S143" s="7"/>
      <c r="T143" s="7"/>
      <c r="U143" s="7"/>
      <c r="V143" s="8"/>
    </row>
    <row r="144" spans="1:22" ht="12.75">
      <c r="A144" s="8"/>
      <c r="B144" s="8"/>
      <c r="C144" s="8"/>
      <c r="D144" s="8"/>
      <c r="E144" s="8"/>
      <c r="F144" s="8"/>
      <c r="G144" s="7"/>
      <c r="H144" s="7"/>
      <c r="I144" s="7"/>
      <c r="J144" s="7"/>
      <c r="P144" s="7"/>
      <c r="Q144" s="7"/>
      <c r="R144" s="7"/>
      <c r="S144" s="7"/>
      <c r="T144" s="7"/>
      <c r="U144" s="7"/>
      <c r="V144" s="8"/>
    </row>
    <row r="145" spans="1:22" ht="12.75">
      <c r="A145" s="8"/>
      <c r="B145" s="8"/>
      <c r="C145" s="8"/>
      <c r="D145" s="8"/>
      <c r="E145" s="8"/>
      <c r="F145" s="8"/>
      <c r="G145" s="7"/>
      <c r="H145" s="7"/>
      <c r="I145" s="7"/>
      <c r="J145" s="7"/>
      <c r="P145" s="7"/>
      <c r="Q145" s="7"/>
      <c r="R145" s="7"/>
      <c r="S145" s="7"/>
      <c r="T145" s="7"/>
      <c r="U145" s="7"/>
      <c r="V145" s="8"/>
    </row>
    <row r="146" spans="1:22" ht="12.75">
      <c r="A146" s="8"/>
      <c r="B146" s="8"/>
      <c r="C146" s="8"/>
      <c r="D146" s="8"/>
      <c r="E146" s="8"/>
      <c r="F146" s="8"/>
      <c r="G146" s="7"/>
      <c r="H146" s="7"/>
      <c r="I146" s="7"/>
      <c r="J146" s="7"/>
      <c r="O146" s="7"/>
      <c r="P146" s="7"/>
      <c r="Q146" s="7"/>
      <c r="R146" s="7"/>
      <c r="S146" s="7"/>
      <c r="T146" s="7"/>
      <c r="U146" s="7"/>
      <c r="V146" s="8"/>
    </row>
    <row r="147" spans="1:22" ht="12.75">
      <c r="A147" s="8"/>
      <c r="B147" s="8"/>
      <c r="C147" s="8"/>
      <c r="D147" s="8"/>
      <c r="E147" s="8"/>
      <c r="F147" s="8"/>
      <c r="G147" s="7"/>
      <c r="H147" s="7"/>
      <c r="I147" s="7"/>
      <c r="J147" s="7"/>
      <c r="O147" s="7"/>
      <c r="P147" s="7"/>
      <c r="S147" s="7"/>
      <c r="T147" s="7"/>
      <c r="U147" s="7"/>
      <c r="V147" s="8"/>
    </row>
    <row r="148" spans="1:22" ht="12.75">
      <c r="A148" s="8"/>
      <c r="B148" s="8"/>
      <c r="C148" s="8"/>
      <c r="D148" s="8"/>
      <c r="E148" s="8"/>
      <c r="F148" s="8"/>
      <c r="G148" s="7"/>
      <c r="H148" s="7"/>
      <c r="I148" s="7"/>
      <c r="J148" s="7"/>
      <c r="O148" s="7"/>
      <c r="P148" s="7"/>
      <c r="S148" s="7"/>
      <c r="T148" s="7"/>
      <c r="U148" s="7"/>
      <c r="V148" s="8"/>
    </row>
    <row r="149" spans="1:22" ht="12.75">
      <c r="A149" s="8"/>
      <c r="B149" s="8"/>
      <c r="C149" s="8"/>
      <c r="D149" s="8"/>
      <c r="E149" s="8"/>
      <c r="F149" s="8"/>
      <c r="G149" s="7"/>
      <c r="H149" s="7"/>
      <c r="I149" s="7"/>
      <c r="J149" s="7"/>
      <c r="P149" s="7"/>
      <c r="S149" s="7"/>
      <c r="T149" s="7"/>
      <c r="U149" s="7"/>
      <c r="V149" s="8"/>
    </row>
    <row r="150" spans="7:21" ht="12.75">
      <c r="G150" s="7"/>
      <c r="H150" s="7"/>
      <c r="I150" s="7"/>
      <c r="J150" s="7"/>
      <c r="P150" s="7"/>
      <c r="S150" s="7"/>
      <c r="T150" s="7"/>
      <c r="U150" s="7"/>
    </row>
    <row r="151" spans="7:21" ht="12.75">
      <c r="G151" s="7"/>
      <c r="H151" s="7"/>
      <c r="I151" s="7"/>
      <c r="J151" s="7"/>
      <c r="P151" s="7"/>
      <c r="S151" s="7"/>
      <c r="T151" s="7"/>
      <c r="U151" s="7"/>
    </row>
    <row r="152" spans="7:21" ht="12.75">
      <c r="G152" s="7"/>
      <c r="H152" s="7"/>
      <c r="I152" s="7"/>
      <c r="J152" s="7"/>
      <c r="P152" s="7"/>
      <c r="S152" s="7"/>
      <c r="T152" s="7"/>
      <c r="U152" s="7"/>
    </row>
    <row r="153" spans="7:21" ht="12.75">
      <c r="G153" s="7"/>
      <c r="H153" s="7"/>
      <c r="I153" s="7"/>
      <c r="J153" s="7"/>
      <c r="P153" s="7"/>
      <c r="S153" s="7"/>
      <c r="T153" s="7"/>
      <c r="U153" s="7"/>
    </row>
    <row r="154" spans="7:21" ht="12.75">
      <c r="G154" s="7"/>
      <c r="H154" s="7"/>
      <c r="I154" s="7"/>
      <c r="J154" s="7"/>
      <c r="P154" s="7"/>
      <c r="S154" s="7"/>
      <c r="T154" s="7"/>
      <c r="U154" s="7"/>
    </row>
    <row r="155" spans="7:21" ht="12.75">
      <c r="G155" s="7"/>
      <c r="H155" s="7"/>
      <c r="I155" s="7"/>
      <c r="J155" s="7"/>
      <c r="P155" s="7"/>
      <c r="S155" s="7"/>
      <c r="T155" s="7"/>
      <c r="U155" s="7"/>
    </row>
    <row r="156" spans="7:21" ht="12.75">
      <c r="G156" s="7"/>
      <c r="H156" s="7"/>
      <c r="I156" s="7"/>
      <c r="J156" s="7"/>
      <c r="K156" s="14"/>
      <c r="S156" s="7"/>
      <c r="T156" s="7"/>
      <c r="U156" s="7"/>
    </row>
    <row r="157" spans="7:21" ht="12.75">
      <c r="G157" s="7"/>
      <c r="H157" s="7"/>
      <c r="I157" s="7"/>
      <c r="J157" s="7"/>
      <c r="K157" s="14"/>
      <c r="S157" s="7"/>
      <c r="T157" s="7"/>
      <c r="U157" s="7"/>
    </row>
    <row r="158" spans="7:21" ht="12.75">
      <c r="G158" s="7"/>
      <c r="H158" s="7"/>
      <c r="I158" s="7"/>
      <c r="J158" s="7"/>
      <c r="K158" s="14"/>
      <c r="S158" s="7"/>
      <c r="T158" s="7"/>
      <c r="U158" s="7"/>
    </row>
    <row r="159" spans="7:21" ht="12.75">
      <c r="G159" s="7"/>
      <c r="H159" s="7"/>
      <c r="I159" s="7"/>
      <c r="J159" s="7"/>
      <c r="K159" s="14"/>
      <c r="S159" s="7"/>
      <c r="T159" s="7"/>
      <c r="U159" s="7"/>
    </row>
    <row r="160" spans="7:21" ht="12.75">
      <c r="G160" s="7"/>
      <c r="H160" s="7"/>
      <c r="I160" s="7"/>
      <c r="J160" s="7"/>
      <c r="K160" s="14"/>
      <c r="S160" s="7"/>
      <c r="T160" s="7"/>
      <c r="U160" s="7"/>
    </row>
    <row r="161" spans="7:21" ht="12.75">
      <c r="G161" s="7"/>
      <c r="H161" s="7"/>
      <c r="I161" s="7"/>
      <c r="J161" s="7"/>
      <c r="K161" s="14"/>
      <c r="S161" s="7"/>
      <c r="T161" s="7"/>
      <c r="U161" s="7"/>
    </row>
    <row r="162" spans="7:21" ht="12.75">
      <c r="G162" s="7"/>
      <c r="H162" s="7"/>
      <c r="I162" s="7"/>
      <c r="J162" s="7"/>
      <c r="K162" s="14"/>
      <c r="S162" s="7"/>
      <c r="T162" s="7"/>
      <c r="U162" s="7"/>
    </row>
    <row r="163" spans="7:21" ht="12.75">
      <c r="G163" s="7"/>
      <c r="H163" s="7"/>
      <c r="I163" s="7"/>
      <c r="J163" s="7"/>
      <c r="K163" s="14"/>
      <c r="S163" s="7"/>
      <c r="T163" s="7"/>
      <c r="U163" s="7"/>
    </row>
    <row r="164" spans="7:21" ht="12.75">
      <c r="G164" s="7"/>
      <c r="H164" s="7"/>
      <c r="I164" s="7"/>
      <c r="J164" s="7"/>
      <c r="K164" s="14"/>
      <c r="S164" s="7"/>
      <c r="T164" s="7"/>
      <c r="U164" s="7"/>
    </row>
    <row r="165" spans="7:21" ht="12.75">
      <c r="G165" s="7"/>
      <c r="H165" s="7"/>
      <c r="I165" s="7"/>
      <c r="J165" s="7"/>
      <c r="K165" s="14"/>
      <c r="S165" s="7"/>
      <c r="T165" s="7"/>
      <c r="U165" s="7"/>
    </row>
    <row r="166" spans="7:21" ht="12.75">
      <c r="G166" s="7"/>
      <c r="H166" s="7"/>
      <c r="I166" s="7"/>
      <c r="J166" s="7"/>
      <c r="K166" s="14"/>
      <c r="S166" s="7"/>
      <c r="T166" s="7"/>
      <c r="U166" s="7"/>
    </row>
    <row r="167" spans="7:21" ht="12.75">
      <c r="G167" s="8"/>
      <c r="H167" s="8"/>
      <c r="I167" s="8"/>
      <c r="J167" s="8"/>
      <c r="K167" s="14"/>
      <c r="S167" s="8"/>
      <c r="T167" s="8"/>
      <c r="U167" s="8"/>
    </row>
    <row r="168" spans="7:21" ht="12.75">
      <c r="G168" s="8"/>
      <c r="H168" s="8"/>
      <c r="I168" s="8"/>
      <c r="J168" s="8"/>
      <c r="K168" s="14"/>
      <c r="S168" s="8"/>
      <c r="T168" s="8"/>
      <c r="U168" s="8"/>
    </row>
    <row r="169" spans="7:21" ht="12.75">
      <c r="G169" s="8"/>
      <c r="H169" s="8"/>
      <c r="I169" s="8"/>
      <c r="J169" s="8"/>
      <c r="K169" s="14"/>
      <c r="S169" s="8"/>
      <c r="T169" s="8"/>
      <c r="U169" s="8"/>
    </row>
    <row r="170" spans="7:21" ht="12.75">
      <c r="G170" s="8"/>
      <c r="H170" s="8"/>
      <c r="I170" s="8"/>
      <c r="J170" s="8"/>
      <c r="K170" s="14"/>
      <c r="S170" s="8"/>
      <c r="T170" s="8"/>
      <c r="U170" s="8"/>
    </row>
    <row r="171" spans="7:21" ht="12.75">
      <c r="G171" s="8"/>
      <c r="H171" s="8"/>
      <c r="I171" s="8"/>
      <c r="J171" s="8"/>
      <c r="K171" s="14"/>
      <c r="S171" s="8"/>
      <c r="T171" s="8"/>
      <c r="U171" s="8"/>
    </row>
    <row r="172" spans="7:21" ht="12.75"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</row>
    <row r="173" spans="7:21" ht="12.75"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</row>
    <row r="174" spans="7:21" ht="12.75"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</row>
    <row r="175" spans="7:21" ht="12.75"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</row>
    <row r="176" spans="7:21" ht="12.75"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</row>
    <row r="177" spans="7:21" ht="12.75"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</row>
    <row r="178" spans="7:21" ht="12.75"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</row>
  </sheetData>
  <sheetProtection/>
  <conditionalFormatting sqref="AB120:AD137 AI31:AI32 AE36 AL33 AL34:AM34 AL35 AL37 AL38:AM38 AL39 AB39:AE39 AE60:AE137 AE46:AE58 AC4:AE7 AC12:AE15 AC21:AE33 AE40:AE43 Z7">
    <cfRule type="cellIs" priority="9" dxfId="0" operator="lessThan" stopIfTrue="1">
      <formula>0</formula>
    </cfRule>
  </conditionalFormatting>
  <hyperlinks>
    <hyperlink ref="K18" r:id="rId1" display="Source: NAIC website"/>
    <hyperlink ref="Q18" r:id="rId2" display="Source: NAIC website"/>
    <hyperlink ref="I5" r:id="rId3" display="(Source:  AAA Letter of July 15, 2016)"/>
  </hyperlinks>
  <printOptions/>
  <pageMargins left="0.7" right="0.7" top="0.75" bottom="0.75" header="0.3" footer="0.3"/>
  <pageSetup horizontalDpi="600" verticalDpi="600" orientation="portrait" r:id="rId6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76"/>
  <sheetViews>
    <sheetView tabSelected="1" zoomScalePageLayoutView="0" workbookViewId="0" topLeftCell="A85">
      <selection activeCell="D93" sqref="D93"/>
    </sheetView>
  </sheetViews>
  <sheetFormatPr defaultColWidth="9.140625" defaultRowHeight="12.75"/>
  <cols>
    <col min="1" max="1" width="10.57421875" style="0" customWidth="1"/>
    <col min="2" max="2" width="16.28125" style="0" customWidth="1"/>
    <col min="3" max="4" width="9.140625" style="0" customWidth="1"/>
    <col min="5" max="5" width="10.57421875" style="0" customWidth="1"/>
    <col min="6" max="6" width="9.140625" style="0" customWidth="1"/>
    <col min="7" max="7" width="12.421875" style="0" customWidth="1"/>
    <col min="8" max="8" width="5.7109375" style="0" bestFit="1" customWidth="1"/>
    <col min="9" max="9" width="16.8515625" style="0" customWidth="1"/>
    <col min="10" max="12" width="13.57421875" style="0" customWidth="1"/>
    <col min="13" max="13" width="16.140625" style="0" customWidth="1"/>
    <col min="14" max="15" width="15.00390625" style="0" customWidth="1"/>
    <col min="16" max="16" width="16.00390625" style="0" customWidth="1"/>
    <col min="17" max="17" width="18.28125" style="0" customWidth="1"/>
    <col min="18" max="18" width="19.00390625" style="0" customWidth="1"/>
  </cols>
  <sheetData>
    <row r="1" ht="18">
      <c r="A1" s="31" t="s">
        <v>113</v>
      </c>
    </row>
    <row r="2" ht="18">
      <c r="A2" s="31"/>
    </row>
    <row r="3" ht="18">
      <c r="A3" s="31"/>
    </row>
    <row r="4" spans="1:14" ht="16.5" thickBot="1">
      <c r="A4" s="39" t="s">
        <v>63</v>
      </c>
      <c r="L4" s="43" t="s">
        <v>105</v>
      </c>
      <c r="N4" s="129" t="s">
        <v>112</v>
      </c>
    </row>
    <row r="5" spans="1:20" ht="15.75">
      <c r="A5" s="103"/>
      <c r="B5" s="16"/>
      <c r="C5" s="16"/>
      <c r="D5" s="16"/>
      <c r="E5" s="16"/>
      <c r="F5" s="16"/>
      <c r="G5" s="16"/>
      <c r="H5" s="16"/>
      <c r="I5" s="16"/>
      <c r="J5" s="17"/>
      <c r="L5" s="88" t="s">
        <v>83</v>
      </c>
      <c r="M5" s="16"/>
      <c r="N5" s="89"/>
      <c r="O5" s="89"/>
      <c r="P5" s="89"/>
      <c r="Q5" s="89"/>
      <c r="R5" s="16"/>
      <c r="S5" s="16"/>
      <c r="T5" s="17"/>
    </row>
    <row r="6" spans="1:20" ht="12.75" customHeight="1" thickBot="1">
      <c r="A6" s="104"/>
      <c r="B6" s="8"/>
      <c r="C6" s="5" t="s">
        <v>28</v>
      </c>
      <c r="D6" s="5" t="s">
        <v>29</v>
      </c>
      <c r="E6" s="5" t="s">
        <v>30</v>
      </c>
      <c r="F6" s="5" t="s">
        <v>31</v>
      </c>
      <c r="G6" s="41" t="s">
        <v>59</v>
      </c>
      <c r="H6" s="54"/>
      <c r="I6" s="54"/>
      <c r="J6" s="19"/>
      <c r="L6" s="18"/>
      <c r="M6" s="9" t="s">
        <v>33</v>
      </c>
      <c r="N6" s="8"/>
      <c r="O6" s="8"/>
      <c r="P6" s="8"/>
      <c r="Q6" s="8"/>
      <c r="R6" s="8"/>
      <c r="S6" s="8"/>
      <c r="T6" s="19"/>
    </row>
    <row r="7" spans="1:20" ht="12.75" customHeight="1">
      <c r="A7" s="104"/>
      <c r="B7" s="9" t="s">
        <v>35</v>
      </c>
      <c r="C7" s="7">
        <f>'Non-jumbo Sample Calc'!B13</f>
        <v>0.0225</v>
      </c>
      <c r="D7" s="7">
        <f>'Non-jumbo Sample Calc'!C13</f>
        <v>0.0275</v>
      </c>
      <c r="E7" s="7">
        <f>'Non-jumbo Sample Calc'!D13</f>
        <v>0.0325</v>
      </c>
      <c r="F7" s="7">
        <f>'Non-jumbo Sample Calc'!E13</f>
        <v>0.04</v>
      </c>
      <c r="G7" s="49" t="s">
        <v>58</v>
      </c>
      <c r="H7" s="8"/>
      <c r="I7" s="8"/>
      <c r="J7" s="19"/>
      <c r="L7" s="18"/>
      <c r="M7" s="40" t="s">
        <v>56</v>
      </c>
      <c r="N7" s="40" t="s">
        <v>54</v>
      </c>
      <c r="O7" s="40" t="s">
        <v>53</v>
      </c>
      <c r="P7" s="40" t="s">
        <v>52</v>
      </c>
      <c r="Q7" s="40" t="s">
        <v>51</v>
      </c>
      <c r="R7" s="40" t="s">
        <v>50</v>
      </c>
      <c r="S7" s="8"/>
      <c r="T7" s="19"/>
    </row>
    <row r="8" spans="1:20" ht="12.75" customHeight="1">
      <c r="A8" s="104"/>
      <c r="B8" s="9" t="s">
        <v>36</v>
      </c>
      <c r="C8" s="7">
        <f>SUMPRODUCT(M8:R8,M172:R172)/100</f>
        <v>0.023505</v>
      </c>
      <c r="D8" s="7">
        <f>SUMPRODUCT(M9:R9,M172:R172)/100</f>
        <v>0.0291775</v>
      </c>
      <c r="E8" s="7">
        <f>SUMPRODUCT(M10:R10,M172:R172)/100</f>
        <v>0.03455250000000001</v>
      </c>
      <c r="F8" s="7">
        <f>SUMPRODUCT(M11:R11,M172:R172)/100</f>
        <v>0.03963</v>
      </c>
      <c r="G8" s="49" t="s">
        <v>60</v>
      </c>
      <c r="H8" s="8"/>
      <c r="I8" s="8"/>
      <c r="J8" s="19"/>
      <c r="L8" s="45" t="s">
        <v>24</v>
      </c>
      <c r="M8" s="113">
        <v>0.5</v>
      </c>
      <c r="N8" s="113">
        <v>0.2</v>
      </c>
      <c r="O8" s="113">
        <v>0.2</v>
      </c>
      <c r="P8" s="113">
        <v>0.05</v>
      </c>
      <c r="Q8" s="114">
        <v>0.05</v>
      </c>
      <c r="R8" s="114">
        <v>0</v>
      </c>
      <c r="S8" s="46"/>
      <c r="T8" s="19"/>
    </row>
    <row r="9" spans="1:20" ht="12.75" customHeight="1">
      <c r="A9" s="104"/>
      <c r="B9" s="9" t="s">
        <v>37</v>
      </c>
      <c r="C9" s="7">
        <f>SUMPRODUCT(M8:R8,M91:R91)/100</f>
        <v>0.028440000000000003</v>
      </c>
      <c r="D9" s="7">
        <f>SUMPRODUCT(M9:R9,M91:R91)/100</f>
        <v>0.034285</v>
      </c>
      <c r="E9" s="7">
        <f>SUMPRODUCT(M10:R10,M91:R91)/100</f>
        <v>0.03984</v>
      </c>
      <c r="F9" s="7">
        <f>SUMPRODUCT(M11:R11,M91:R91)/100</f>
        <v>0.045105000000000006</v>
      </c>
      <c r="G9" s="49" t="s">
        <v>61</v>
      </c>
      <c r="H9" s="8"/>
      <c r="I9" s="8"/>
      <c r="J9" s="19"/>
      <c r="L9" s="45" t="s">
        <v>25</v>
      </c>
      <c r="M9" s="113">
        <v>0.3</v>
      </c>
      <c r="N9" s="113">
        <v>0.15</v>
      </c>
      <c r="O9" s="113">
        <v>0.15</v>
      </c>
      <c r="P9" s="113">
        <v>0.175</v>
      </c>
      <c r="Q9" s="114">
        <v>0.175</v>
      </c>
      <c r="R9" s="114">
        <v>0.05</v>
      </c>
      <c r="S9" s="46"/>
      <c r="T9" s="19"/>
    </row>
    <row r="10" spans="1:20" ht="12.75" customHeight="1" thickBot="1">
      <c r="A10" s="104"/>
      <c r="B10" s="8"/>
      <c r="C10" s="8"/>
      <c r="D10" s="8"/>
      <c r="E10" s="8"/>
      <c r="F10" s="8"/>
      <c r="G10" s="8"/>
      <c r="H10" s="8"/>
      <c r="I10" s="8"/>
      <c r="J10" s="19"/>
      <c r="L10" s="45" t="s">
        <v>26</v>
      </c>
      <c r="M10" s="113">
        <v>0.15</v>
      </c>
      <c r="N10" s="113">
        <v>0.1</v>
      </c>
      <c r="O10" s="113">
        <v>0.1</v>
      </c>
      <c r="P10" s="113">
        <v>0.225</v>
      </c>
      <c r="Q10" s="114">
        <v>0.225</v>
      </c>
      <c r="R10" s="114">
        <v>0.2</v>
      </c>
      <c r="S10" s="46"/>
      <c r="T10" s="19"/>
    </row>
    <row r="11" spans="1:20" ht="12.75" customHeight="1" thickBot="1">
      <c r="A11" s="104"/>
      <c r="B11" s="9" t="s">
        <v>62</v>
      </c>
      <c r="C11" s="110">
        <f>C7+C8-C9</f>
        <v>0.017565</v>
      </c>
      <c r="D11" s="110">
        <f>D7+D8-D9</f>
        <v>0.022392499999999996</v>
      </c>
      <c r="E11" s="110">
        <f>E7+E8-E9</f>
        <v>0.027212500000000014</v>
      </c>
      <c r="F11" s="109">
        <f>F7+F8-F9</f>
        <v>0.034525</v>
      </c>
      <c r="G11" s="8"/>
      <c r="H11" s="8"/>
      <c r="I11" s="8"/>
      <c r="J11" s="19"/>
      <c r="L11" s="47" t="s">
        <v>27</v>
      </c>
      <c r="M11" s="113">
        <v>0.05</v>
      </c>
      <c r="N11" s="113">
        <v>0.05</v>
      </c>
      <c r="O11" s="113">
        <v>0.05</v>
      </c>
      <c r="P11" s="113">
        <v>0.2</v>
      </c>
      <c r="Q11" s="114">
        <v>0.2</v>
      </c>
      <c r="R11" s="114">
        <v>0.45</v>
      </c>
      <c r="S11" s="46"/>
      <c r="T11" s="19"/>
    </row>
    <row r="12" spans="1:20" ht="12.75" customHeight="1" thickBot="1">
      <c r="A12" s="105"/>
      <c r="B12" s="54"/>
      <c r="C12" s="54"/>
      <c r="D12" s="54"/>
      <c r="E12" s="54"/>
      <c r="F12" s="54"/>
      <c r="G12" s="54"/>
      <c r="H12" s="54"/>
      <c r="I12" s="54"/>
      <c r="J12" s="63"/>
      <c r="L12" s="18"/>
      <c r="M12" s="7"/>
      <c r="N12" s="7"/>
      <c r="O12" s="7"/>
      <c r="P12" s="7"/>
      <c r="Q12" s="46"/>
      <c r="R12" s="8"/>
      <c r="S12" s="8"/>
      <c r="T12" s="19"/>
    </row>
    <row r="13" spans="1:20" ht="12.75" customHeight="1">
      <c r="A13" s="39"/>
      <c r="L13" s="18"/>
      <c r="M13" s="7"/>
      <c r="N13" s="7"/>
      <c r="O13" s="7"/>
      <c r="P13" s="7"/>
      <c r="Q13" s="7"/>
      <c r="R13" s="8"/>
      <c r="S13" s="8"/>
      <c r="T13" s="19"/>
    </row>
    <row r="14" spans="11:20" ht="15.75">
      <c r="K14" s="4"/>
      <c r="L14" s="115" t="s">
        <v>91</v>
      </c>
      <c r="M14" s="121"/>
      <c r="N14" s="7"/>
      <c r="O14" s="7"/>
      <c r="P14" s="7"/>
      <c r="Q14" s="7"/>
      <c r="R14" s="8"/>
      <c r="S14" s="8"/>
      <c r="T14" s="19"/>
    </row>
    <row r="15" spans="11:20" ht="15.75">
      <c r="K15" s="4"/>
      <c r="L15" s="115"/>
      <c r="M15" s="7"/>
      <c r="N15" s="7"/>
      <c r="O15" s="7"/>
      <c r="P15" s="7"/>
      <c r="Q15" s="7"/>
      <c r="R15" s="8"/>
      <c r="S15" s="8"/>
      <c r="T15" s="19"/>
    </row>
    <row r="16" spans="12:20" ht="12.75">
      <c r="L16" s="18" t="s">
        <v>38</v>
      </c>
      <c r="M16" s="8"/>
      <c r="N16" s="8"/>
      <c r="O16" s="8"/>
      <c r="P16" s="8"/>
      <c r="Q16" s="8"/>
      <c r="R16" s="8"/>
      <c r="S16" s="8"/>
      <c r="T16" s="19"/>
    </row>
    <row r="17" spans="12:20" ht="12.75">
      <c r="L17" s="18" t="s">
        <v>39</v>
      </c>
      <c r="M17" s="8"/>
      <c r="N17" s="8"/>
      <c r="O17" s="8"/>
      <c r="P17" s="8"/>
      <c r="Q17" s="8"/>
      <c r="R17" s="8"/>
      <c r="S17" s="8"/>
      <c r="T17" s="19"/>
    </row>
    <row r="18" spans="12:20" ht="12.75">
      <c r="L18" s="18" t="s">
        <v>40</v>
      </c>
      <c r="M18" s="8"/>
      <c r="N18" s="8"/>
      <c r="O18" s="116"/>
      <c r="P18" s="8"/>
      <c r="Q18" s="8"/>
      <c r="R18" s="8"/>
      <c r="S18" s="8"/>
      <c r="T18" s="19"/>
    </row>
    <row r="19" spans="12:20" ht="12.75">
      <c r="L19" s="18" t="s">
        <v>41</v>
      </c>
      <c r="M19" s="8"/>
      <c r="N19" s="8"/>
      <c r="O19" s="8"/>
      <c r="P19" s="8"/>
      <c r="Q19" s="8"/>
      <c r="R19" s="8"/>
      <c r="S19" s="8"/>
      <c r="T19" s="19"/>
    </row>
    <row r="20" spans="12:20" ht="12.75">
      <c r="L20" s="18" t="s">
        <v>42</v>
      </c>
      <c r="M20" s="8"/>
      <c r="N20" s="8"/>
      <c r="O20" s="8"/>
      <c r="P20" s="8"/>
      <c r="Q20" s="8"/>
      <c r="R20" s="8"/>
      <c r="S20" s="8"/>
      <c r="T20" s="19"/>
    </row>
    <row r="21" spans="12:20" ht="12.75">
      <c r="L21" s="18" t="s">
        <v>43</v>
      </c>
      <c r="M21" s="8"/>
      <c r="N21" s="8"/>
      <c r="O21" s="8"/>
      <c r="P21" s="8"/>
      <c r="Q21" s="8"/>
      <c r="R21" s="8"/>
      <c r="S21" s="8"/>
      <c r="T21" s="19"/>
    </row>
    <row r="22" spans="12:20" ht="12.75">
      <c r="L22" s="18"/>
      <c r="M22" s="8"/>
      <c r="N22" s="8"/>
      <c r="O22" s="8"/>
      <c r="P22" s="8"/>
      <c r="Q22" s="8"/>
      <c r="R22" s="8"/>
      <c r="S22" s="8"/>
      <c r="T22" s="19"/>
    </row>
    <row r="23" spans="12:20" ht="12.75">
      <c r="L23" s="18"/>
      <c r="M23" s="122"/>
      <c r="N23" s="8"/>
      <c r="O23" s="8"/>
      <c r="P23" s="8"/>
      <c r="Q23" s="8"/>
      <c r="R23" s="8"/>
      <c r="S23" s="8"/>
      <c r="T23" s="19"/>
    </row>
    <row r="24" spans="12:20" ht="12.75">
      <c r="L24" s="18" t="s">
        <v>45</v>
      </c>
      <c r="M24" s="6" t="s">
        <v>56</v>
      </c>
      <c r="N24" s="6" t="s">
        <v>54</v>
      </c>
      <c r="O24" s="6" t="s">
        <v>53</v>
      </c>
      <c r="P24" s="6" t="s">
        <v>52</v>
      </c>
      <c r="Q24" s="6" t="s">
        <v>51</v>
      </c>
      <c r="R24" s="6" t="s">
        <v>50</v>
      </c>
      <c r="S24" s="8"/>
      <c r="T24" s="19"/>
    </row>
    <row r="25" spans="12:20" ht="12.75">
      <c r="L25" s="18" t="s">
        <v>46</v>
      </c>
      <c r="M25" s="122" t="s">
        <v>57</v>
      </c>
      <c r="N25" s="122" t="s">
        <v>47</v>
      </c>
      <c r="O25" s="122" t="s">
        <v>55</v>
      </c>
      <c r="P25" s="122" t="s">
        <v>44</v>
      </c>
      <c r="Q25" s="122" t="s">
        <v>48</v>
      </c>
      <c r="R25" s="122" t="s">
        <v>49</v>
      </c>
      <c r="S25" s="8"/>
      <c r="T25" s="19"/>
    </row>
    <row r="26" spans="12:20" ht="12.75">
      <c r="L26" s="117">
        <v>42278</v>
      </c>
      <c r="M26" s="118">
        <v>1.83</v>
      </c>
      <c r="N26" s="119">
        <v>2.58</v>
      </c>
      <c r="O26" s="118">
        <v>3.38</v>
      </c>
      <c r="P26" s="119">
        <v>3.93</v>
      </c>
      <c r="Q26" s="119">
        <v>4.36</v>
      </c>
      <c r="R26" s="118">
        <v>5.02</v>
      </c>
      <c r="S26" s="8"/>
      <c r="T26" s="19"/>
    </row>
    <row r="27" spans="12:20" ht="12.75">
      <c r="L27" s="117">
        <v>42279</v>
      </c>
      <c r="M27" s="118">
        <v>1.76</v>
      </c>
      <c r="N27" s="119">
        <v>2.51</v>
      </c>
      <c r="O27" s="118">
        <v>3.32</v>
      </c>
      <c r="P27" s="119">
        <v>3.89</v>
      </c>
      <c r="Q27" s="119">
        <v>4.31</v>
      </c>
      <c r="R27" s="118">
        <v>4.99</v>
      </c>
      <c r="S27" s="8"/>
      <c r="T27" s="19"/>
    </row>
    <row r="28" spans="12:20" ht="12.75">
      <c r="L28" s="117">
        <v>42282</v>
      </c>
      <c r="M28" s="118">
        <v>1.78</v>
      </c>
      <c r="N28" s="119">
        <v>2.55</v>
      </c>
      <c r="O28" s="118">
        <v>3.36</v>
      </c>
      <c r="P28" s="119">
        <v>3.93</v>
      </c>
      <c r="Q28" s="119">
        <v>4.36</v>
      </c>
      <c r="R28" s="118">
        <v>5.04</v>
      </c>
      <c r="S28" s="8"/>
      <c r="T28" s="19"/>
    </row>
    <row r="29" spans="12:20" ht="12.75">
      <c r="L29" s="117">
        <v>42283</v>
      </c>
      <c r="M29" s="118">
        <v>1.76</v>
      </c>
      <c r="N29" s="119">
        <v>2.53</v>
      </c>
      <c r="O29" s="118">
        <v>3.33</v>
      </c>
      <c r="P29" s="119">
        <v>3.88</v>
      </c>
      <c r="Q29" s="119">
        <v>4.32</v>
      </c>
      <c r="R29" s="118">
        <v>5</v>
      </c>
      <c r="S29" s="8"/>
      <c r="T29" s="19"/>
    </row>
    <row r="30" spans="12:20" ht="12.75">
      <c r="L30" s="117">
        <v>42284</v>
      </c>
      <c r="M30" s="118">
        <v>1.78</v>
      </c>
      <c r="N30" s="119">
        <v>2.55</v>
      </c>
      <c r="O30" s="118">
        <v>3.33</v>
      </c>
      <c r="P30" s="119">
        <v>3.87</v>
      </c>
      <c r="Q30" s="119">
        <v>4.32</v>
      </c>
      <c r="R30" s="118">
        <v>4.99</v>
      </c>
      <c r="S30" s="8"/>
      <c r="T30" s="19"/>
    </row>
    <row r="31" spans="12:20" ht="12.75">
      <c r="L31" s="117">
        <v>42285</v>
      </c>
      <c r="M31" s="118">
        <v>1.79</v>
      </c>
      <c r="N31" s="119">
        <v>2.58</v>
      </c>
      <c r="O31" s="118">
        <v>3.36</v>
      </c>
      <c r="P31" s="119">
        <v>3.91</v>
      </c>
      <c r="Q31" s="119">
        <v>4.36</v>
      </c>
      <c r="R31" s="118">
        <v>5.04</v>
      </c>
      <c r="S31" s="8"/>
      <c r="T31" s="19"/>
    </row>
    <row r="32" spans="12:20" ht="12.75">
      <c r="L32" s="117">
        <v>42286</v>
      </c>
      <c r="M32" s="118">
        <v>1.79</v>
      </c>
      <c r="N32" s="119">
        <v>2.58</v>
      </c>
      <c r="O32" s="118">
        <v>3.35</v>
      </c>
      <c r="P32" s="119">
        <v>3.89</v>
      </c>
      <c r="Q32" s="119">
        <v>4.35</v>
      </c>
      <c r="R32" s="118">
        <v>5.01</v>
      </c>
      <c r="S32" s="8"/>
      <c r="T32" s="19"/>
    </row>
    <row r="33" spans="12:20" ht="12.75">
      <c r="L33" s="117">
        <v>42289</v>
      </c>
      <c r="M33" s="118">
        <v>1.78</v>
      </c>
      <c r="N33" s="119">
        <v>2.57</v>
      </c>
      <c r="O33" s="118">
        <v>3.35</v>
      </c>
      <c r="P33" s="119">
        <v>3.89</v>
      </c>
      <c r="Q33" s="119">
        <v>4.35</v>
      </c>
      <c r="R33" s="118">
        <v>5.01</v>
      </c>
      <c r="S33" s="8"/>
      <c r="T33" s="19"/>
    </row>
    <row r="34" spans="12:20" ht="12.75">
      <c r="L34" s="117">
        <v>42290</v>
      </c>
      <c r="M34" s="118">
        <v>1.76</v>
      </c>
      <c r="N34" s="119">
        <v>2.53</v>
      </c>
      <c r="O34" s="118">
        <v>3.31</v>
      </c>
      <c r="P34" s="119">
        <v>3.85</v>
      </c>
      <c r="Q34" s="119">
        <v>4.31</v>
      </c>
      <c r="R34" s="118">
        <v>4.97</v>
      </c>
      <c r="S34" s="8"/>
      <c r="T34" s="19"/>
    </row>
    <row r="35" spans="12:20" ht="12.75">
      <c r="L35" s="117">
        <v>42291</v>
      </c>
      <c r="M35" s="118">
        <v>1.71</v>
      </c>
      <c r="N35" s="119">
        <v>2.46</v>
      </c>
      <c r="O35" s="118">
        <v>3.23</v>
      </c>
      <c r="P35" s="119">
        <v>3.78</v>
      </c>
      <c r="Q35" s="119">
        <v>4.24</v>
      </c>
      <c r="R35" s="118">
        <v>4.92</v>
      </c>
      <c r="S35" s="8"/>
      <c r="T35" s="19"/>
    </row>
    <row r="36" spans="12:20" ht="12.75">
      <c r="L36" s="117">
        <v>42292</v>
      </c>
      <c r="M36" s="118">
        <v>1.74</v>
      </c>
      <c r="N36" s="119">
        <v>2.5</v>
      </c>
      <c r="O36" s="118">
        <v>3.27</v>
      </c>
      <c r="P36" s="119">
        <v>3.81</v>
      </c>
      <c r="Q36" s="119">
        <v>4.27</v>
      </c>
      <c r="R36" s="118">
        <v>4.95</v>
      </c>
      <c r="S36" s="8"/>
      <c r="T36" s="19"/>
    </row>
    <row r="37" spans="12:20" ht="12.75">
      <c r="L37" s="117">
        <v>42293</v>
      </c>
      <c r="M37" s="118">
        <v>1.73</v>
      </c>
      <c r="N37" s="119">
        <v>2.5</v>
      </c>
      <c r="O37" s="118">
        <v>3.26</v>
      </c>
      <c r="P37" s="119">
        <v>3.8</v>
      </c>
      <c r="Q37" s="119">
        <v>4.27</v>
      </c>
      <c r="R37" s="118">
        <v>4.94</v>
      </c>
      <c r="S37" s="8"/>
      <c r="T37" s="19"/>
    </row>
    <row r="38" spans="12:20" ht="12.75">
      <c r="L38" s="117">
        <v>42296</v>
      </c>
      <c r="M38" s="118">
        <v>1.72</v>
      </c>
      <c r="N38" s="119">
        <v>2.5</v>
      </c>
      <c r="O38" s="118">
        <v>3.26</v>
      </c>
      <c r="P38" s="119">
        <v>3.8</v>
      </c>
      <c r="Q38" s="119">
        <v>4.27</v>
      </c>
      <c r="R38" s="118">
        <v>4.95</v>
      </c>
      <c r="S38" s="8"/>
      <c r="T38" s="19"/>
    </row>
    <row r="39" spans="12:20" ht="12.75">
      <c r="L39" s="117">
        <v>42297</v>
      </c>
      <c r="M39" s="118">
        <v>1.74</v>
      </c>
      <c r="N39" s="119">
        <v>2.53</v>
      </c>
      <c r="O39" s="118">
        <v>3.29</v>
      </c>
      <c r="P39" s="119">
        <v>3.83</v>
      </c>
      <c r="Q39" s="119">
        <v>4.3</v>
      </c>
      <c r="R39" s="118">
        <v>4.99</v>
      </c>
      <c r="S39" s="8"/>
      <c r="T39" s="19"/>
    </row>
    <row r="40" spans="12:20" ht="12.75">
      <c r="L40" s="117">
        <v>42298</v>
      </c>
      <c r="M40" s="118">
        <v>1.72</v>
      </c>
      <c r="N40" s="119">
        <v>2.5</v>
      </c>
      <c r="O40" s="118">
        <v>3.25</v>
      </c>
      <c r="P40" s="119">
        <v>3.79</v>
      </c>
      <c r="Q40" s="119">
        <v>4.25</v>
      </c>
      <c r="R40" s="118">
        <v>4.93</v>
      </c>
      <c r="S40" s="8"/>
      <c r="T40" s="19"/>
    </row>
    <row r="41" spans="12:20" ht="12.75">
      <c r="L41" s="117">
        <v>42299</v>
      </c>
      <c r="M41" s="118">
        <v>1.7</v>
      </c>
      <c r="N41" s="119">
        <v>2.48</v>
      </c>
      <c r="O41" s="118">
        <v>3.23</v>
      </c>
      <c r="P41" s="119">
        <v>3.77</v>
      </c>
      <c r="Q41" s="119">
        <v>4.24</v>
      </c>
      <c r="R41" s="118">
        <v>4.91</v>
      </c>
      <c r="S41" s="8"/>
      <c r="T41" s="19"/>
    </row>
    <row r="42" spans="12:20" ht="12.75">
      <c r="L42" s="117">
        <v>42300</v>
      </c>
      <c r="M42" s="118">
        <v>1.73</v>
      </c>
      <c r="N42" s="119">
        <v>2.52</v>
      </c>
      <c r="O42" s="118">
        <v>3.27</v>
      </c>
      <c r="P42" s="119">
        <v>3.8</v>
      </c>
      <c r="Q42" s="119">
        <v>4.29</v>
      </c>
      <c r="R42" s="118">
        <v>4.94</v>
      </c>
      <c r="S42" s="8"/>
      <c r="T42" s="19"/>
    </row>
    <row r="43" spans="12:20" ht="12.75">
      <c r="L43" s="117">
        <v>42303</v>
      </c>
      <c r="M43" s="118">
        <v>1.71</v>
      </c>
      <c r="N43" s="119">
        <v>2.5</v>
      </c>
      <c r="O43" s="118">
        <v>3.24</v>
      </c>
      <c r="P43" s="119">
        <v>3.77</v>
      </c>
      <c r="Q43" s="119">
        <v>4.25</v>
      </c>
      <c r="R43" s="118">
        <v>4.9</v>
      </c>
      <c r="S43" s="8"/>
      <c r="T43" s="19"/>
    </row>
    <row r="44" spans="12:20" ht="12.75">
      <c r="L44" s="117">
        <v>42304</v>
      </c>
      <c r="M44" s="118">
        <v>1.68</v>
      </c>
      <c r="N44" s="119">
        <v>2.46</v>
      </c>
      <c r="O44" s="118">
        <v>3.21</v>
      </c>
      <c r="P44" s="119">
        <v>3.75</v>
      </c>
      <c r="Q44" s="119">
        <v>4.23</v>
      </c>
      <c r="R44" s="118">
        <v>4.89</v>
      </c>
      <c r="S44" s="8"/>
      <c r="T44" s="19"/>
    </row>
    <row r="45" spans="12:20" ht="12.75">
      <c r="L45" s="117">
        <v>42305</v>
      </c>
      <c r="M45" s="118">
        <v>1.77</v>
      </c>
      <c r="N45" s="119">
        <v>2.55</v>
      </c>
      <c r="O45" s="118">
        <v>3.29</v>
      </c>
      <c r="P45" s="119">
        <v>3.8</v>
      </c>
      <c r="Q45" s="119">
        <v>4.28</v>
      </c>
      <c r="R45" s="118">
        <v>4.91</v>
      </c>
      <c r="S45" s="8"/>
      <c r="T45" s="19"/>
    </row>
    <row r="46" spans="12:20" ht="12.75">
      <c r="L46" s="117">
        <v>42306</v>
      </c>
      <c r="M46" s="118">
        <v>1.79</v>
      </c>
      <c r="N46" s="119">
        <v>2.6</v>
      </c>
      <c r="O46" s="118">
        <v>3.35</v>
      </c>
      <c r="P46" s="119">
        <v>3.87</v>
      </c>
      <c r="Q46" s="119">
        <v>4.36</v>
      </c>
      <c r="R46" s="118">
        <v>5.01</v>
      </c>
      <c r="S46" s="8"/>
      <c r="T46" s="19"/>
    </row>
    <row r="47" spans="12:20" ht="12.75">
      <c r="L47" s="117">
        <v>42307</v>
      </c>
      <c r="M47" s="118">
        <v>1.79</v>
      </c>
      <c r="N47" s="119">
        <v>2.6</v>
      </c>
      <c r="O47" s="118">
        <v>3.34</v>
      </c>
      <c r="P47" s="119">
        <v>3.85</v>
      </c>
      <c r="Q47" s="119">
        <v>4.33</v>
      </c>
      <c r="R47" s="118">
        <v>4.99</v>
      </c>
      <c r="S47" s="8"/>
      <c r="T47" s="19"/>
    </row>
    <row r="48" spans="12:20" ht="12.75">
      <c r="L48" s="117">
        <v>42308</v>
      </c>
      <c r="M48" s="118">
        <v>1.82</v>
      </c>
      <c r="N48" s="119">
        <v>2.63</v>
      </c>
      <c r="O48" s="118">
        <v>3.38</v>
      </c>
      <c r="P48" s="119">
        <v>3.87</v>
      </c>
      <c r="Q48" s="119">
        <v>4.35</v>
      </c>
      <c r="R48" s="118">
        <v>4.99</v>
      </c>
      <c r="S48" s="8"/>
      <c r="T48" s="19"/>
    </row>
    <row r="49" spans="12:20" ht="12.75">
      <c r="L49" s="117">
        <v>42310</v>
      </c>
      <c r="M49" s="118">
        <v>1.84</v>
      </c>
      <c r="N49" s="119">
        <v>2.66</v>
      </c>
      <c r="O49" s="118">
        <v>3.4</v>
      </c>
      <c r="P49" s="119">
        <v>3.9</v>
      </c>
      <c r="Q49" s="119">
        <v>4.38</v>
      </c>
      <c r="R49" s="118">
        <v>5.01</v>
      </c>
      <c r="S49" s="8"/>
      <c r="T49" s="19"/>
    </row>
    <row r="50" spans="12:20" ht="12.75">
      <c r="L50" s="117">
        <v>42311</v>
      </c>
      <c r="M50" s="118">
        <v>1.85</v>
      </c>
      <c r="N50" s="119">
        <v>2.68</v>
      </c>
      <c r="O50" s="118">
        <v>3.43</v>
      </c>
      <c r="P50" s="119">
        <v>3.92</v>
      </c>
      <c r="Q50" s="119">
        <v>4.41</v>
      </c>
      <c r="R50" s="118">
        <v>5.04</v>
      </c>
      <c r="S50" s="8"/>
      <c r="T50" s="19"/>
    </row>
    <row r="51" spans="12:20" ht="12.75">
      <c r="L51" s="117">
        <v>42312</v>
      </c>
      <c r="M51" s="118">
        <v>1.89</v>
      </c>
      <c r="N51" s="119">
        <v>2.71</v>
      </c>
      <c r="O51" s="118">
        <v>3.44</v>
      </c>
      <c r="P51" s="119">
        <v>3.91</v>
      </c>
      <c r="Q51" s="119">
        <v>4.41</v>
      </c>
      <c r="R51" s="118">
        <v>5.03</v>
      </c>
      <c r="S51" s="8"/>
      <c r="T51" s="19"/>
    </row>
    <row r="52" spans="12:20" ht="12.75">
      <c r="L52" s="117">
        <v>42313</v>
      </c>
      <c r="M52" s="118">
        <v>1.88</v>
      </c>
      <c r="N52" s="119">
        <v>2.71</v>
      </c>
      <c r="O52" s="118">
        <v>3.45</v>
      </c>
      <c r="P52" s="119">
        <v>3.92</v>
      </c>
      <c r="Q52" s="119">
        <v>4.42</v>
      </c>
      <c r="R52" s="118">
        <v>5.04</v>
      </c>
      <c r="S52" s="8"/>
      <c r="T52" s="19"/>
    </row>
    <row r="53" spans="12:20" ht="12.75">
      <c r="L53" s="117">
        <v>42314</v>
      </c>
      <c r="M53" s="118">
        <v>1.93</v>
      </c>
      <c r="N53" s="119">
        <v>2.79</v>
      </c>
      <c r="O53" s="118">
        <v>3.53</v>
      </c>
      <c r="P53" s="119">
        <v>4</v>
      </c>
      <c r="Q53" s="119">
        <v>4.5</v>
      </c>
      <c r="R53" s="118">
        <v>5.11</v>
      </c>
      <c r="S53" s="8"/>
      <c r="T53" s="19"/>
    </row>
    <row r="54" spans="12:20" ht="12.75">
      <c r="L54" s="117">
        <v>42317</v>
      </c>
      <c r="M54" s="118">
        <v>1.93</v>
      </c>
      <c r="N54" s="119">
        <v>2.79</v>
      </c>
      <c r="O54" s="118">
        <v>3.53</v>
      </c>
      <c r="P54" s="119">
        <v>4.02</v>
      </c>
      <c r="Q54" s="119">
        <v>4.5</v>
      </c>
      <c r="R54" s="118">
        <v>5.13</v>
      </c>
      <c r="S54" s="8"/>
      <c r="T54" s="19"/>
    </row>
    <row r="55" spans="12:20" ht="12.75">
      <c r="L55" s="117">
        <v>42318</v>
      </c>
      <c r="M55" s="118">
        <v>1.9</v>
      </c>
      <c r="N55" s="119">
        <v>2.75</v>
      </c>
      <c r="O55" s="118">
        <v>3.51</v>
      </c>
      <c r="P55" s="119">
        <v>4</v>
      </c>
      <c r="Q55" s="119">
        <v>4.48</v>
      </c>
      <c r="R55" s="118">
        <v>5.12</v>
      </c>
      <c r="S55" s="8"/>
      <c r="T55" s="19"/>
    </row>
    <row r="56" spans="12:20" ht="12.75">
      <c r="L56" s="117">
        <v>42319</v>
      </c>
      <c r="M56" s="118">
        <v>1.9</v>
      </c>
      <c r="N56" s="119">
        <v>2.75</v>
      </c>
      <c r="O56" s="118">
        <v>3.51</v>
      </c>
      <c r="P56" s="119">
        <v>4</v>
      </c>
      <c r="Q56" s="119">
        <v>4.48</v>
      </c>
      <c r="R56" s="118">
        <v>5.12</v>
      </c>
      <c r="S56" s="8"/>
      <c r="T56" s="19"/>
    </row>
    <row r="57" spans="12:20" ht="12.75">
      <c r="L57" s="117">
        <v>42320</v>
      </c>
      <c r="M57" s="118">
        <v>1.92</v>
      </c>
      <c r="N57" s="119">
        <v>2.77</v>
      </c>
      <c r="O57" s="118">
        <v>3.52</v>
      </c>
      <c r="P57" s="119">
        <v>4.01</v>
      </c>
      <c r="Q57" s="119">
        <v>4.5</v>
      </c>
      <c r="R57" s="118">
        <v>5.12</v>
      </c>
      <c r="S57" s="8"/>
      <c r="T57" s="19"/>
    </row>
    <row r="58" spans="12:20" ht="12.75">
      <c r="L58" s="117">
        <v>42321</v>
      </c>
      <c r="M58" s="118">
        <v>1.9</v>
      </c>
      <c r="N58" s="119">
        <v>2.73</v>
      </c>
      <c r="O58" s="118">
        <v>3.49</v>
      </c>
      <c r="P58" s="119">
        <v>3.99</v>
      </c>
      <c r="Q58" s="119">
        <v>4.48</v>
      </c>
      <c r="R58" s="118">
        <v>5.11</v>
      </c>
      <c r="S58" s="8"/>
      <c r="T58" s="19"/>
    </row>
    <row r="59" spans="12:20" ht="12.75">
      <c r="L59" s="117">
        <v>42324</v>
      </c>
      <c r="M59" s="118">
        <v>1.89</v>
      </c>
      <c r="N59" s="119">
        <v>2.72</v>
      </c>
      <c r="O59" s="118">
        <v>3.47</v>
      </c>
      <c r="P59" s="119">
        <v>3.98</v>
      </c>
      <c r="Q59" s="119">
        <v>4.46</v>
      </c>
      <c r="R59" s="118">
        <v>5.11</v>
      </c>
      <c r="S59" s="8"/>
      <c r="T59" s="19"/>
    </row>
    <row r="60" spans="12:20" ht="12.75">
      <c r="L60" s="117">
        <v>42325</v>
      </c>
      <c r="M60" s="118">
        <v>1.88</v>
      </c>
      <c r="N60" s="119">
        <v>2.71</v>
      </c>
      <c r="O60" s="118">
        <v>3.46</v>
      </c>
      <c r="P60" s="119">
        <v>3.96</v>
      </c>
      <c r="Q60" s="119">
        <v>4.45</v>
      </c>
      <c r="R60" s="118">
        <v>5.08</v>
      </c>
      <c r="S60" s="8"/>
      <c r="T60" s="19"/>
    </row>
    <row r="61" spans="12:20" ht="12.75">
      <c r="L61" s="117">
        <v>42326</v>
      </c>
      <c r="M61" s="118">
        <v>1.91</v>
      </c>
      <c r="N61" s="119">
        <v>2.73</v>
      </c>
      <c r="O61" s="118">
        <v>3.48</v>
      </c>
      <c r="P61" s="119">
        <v>3.97</v>
      </c>
      <c r="Q61" s="119">
        <v>4.46</v>
      </c>
      <c r="R61" s="118">
        <v>5.08</v>
      </c>
      <c r="S61" s="8"/>
      <c r="T61" s="19"/>
    </row>
    <row r="62" spans="12:20" ht="12.75">
      <c r="L62" s="117">
        <v>42327</v>
      </c>
      <c r="M62" s="118">
        <v>1.91</v>
      </c>
      <c r="N62" s="119">
        <v>2.72</v>
      </c>
      <c r="O62" s="118">
        <v>3.46</v>
      </c>
      <c r="P62" s="119">
        <v>3.94</v>
      </c>
      <c r="Q62" s="119">
        <v>4.43</v>
      </c>
      <c r="R62" s="118">
        <v>5.04</v>
      </c>
      <c r="S62" s="8"/>
      <c r="T62" s="19"/>
    </row>
    <row r="63" spans="12:20" ht="12.75">
      <c r="L63" s="117">
        <v>42328</v>
      </c>
      <c r="M63" s="118">
        <v>1.93</v>
      </c>
      <c r="N63" s="119">
        <v>2.73</v>
      </c>
      <c r="O63" s="118">
        <v>3.48</v>
      </c>
      <c r="P63" s="119">
        <v>3.95</v>
      </c>
      <c r="Q63" s="119">
        <v>4.44</v>
      </c>
      <c r="R63" s="118">
        <v>5.06</v>
      </c>
      <c r="S63" s="8"/>
      <c r="T63" s="19"/>
    </row>
    <row r="64" spans="12:20" ht="12.75">
      <c r="L64" s="117">
        <v>42331</v>
      </c>
      <c r="M64" s="118">
        <v>1.93</v>
      </c>
      <c r="N64" s="119">
        <v>2.73</v>
      </c>
      <c r="O64" s="118">
        <v>3.47</v>
      </c>
      <c r="P64" s="119">
        <v>3.94</v>
      </c>
      <c r="Q64" s="119">
        <v>4.43</v>
      </c>
      <c r="R64" s="118">
        <v>5.04</v>
      </c>
      <c r="S64" s="8"/>
      <c r="T64" s="19"/>
    </row>
    <row r="65" spans="12:20" ht="12.75">
      <c r="L65" s="117">
        <v>42332</v>
      </c>
      <c r="M65" s="118">
        <v>1.93</v>
      </c>
      <c r="N65" s="119">
        <v>2.72</v>
      </c>
      <c r="O65" s="118">
        <v>3.46</v>
      </c>
      <c r="P65" s="119">
        <v>3.94</v>
      </c>
      <c r="Q65" s="119">
        <v>4.43</v>
      </c>
      <c r="R65" s="118">
        <v>5.05</v>
      </c>
      <c r="S65" s="8"/>
      <c r="T65" s="19"/>
    </row>
    <row r="66" spans="12:20" ht="12.75">
      <c r="L66" s="117">
        <v>42333</v>
      </c>
      <c r="M66" s="118">
        <v>1.94</v>
      </c>
      <c r="N66" s="119">
        <v>2.72</v>
      </c>
      <c r="O66" s="118">
        <v>3.46</v>
      </c>
      <c r="P66" s="119">
        <v>3.93</v>
      </c>
      <c r="Q66" s="119">
        <v>4.42</v>
      </c>
      <c r="R66" s="118">
        <v>5.04</v>
      </c>
      <c r="S66" s="8"/>
      <c r="T66" s="19"/>
    </row>
    <row r="67" spans="12:20" ht="12.75">
      <c r="L67" s="117">
        <v>42334</v>
      </c>
      <c r="M67" s="118">
        <v>1.94</v>
      </c>
      <c r="N67" s="119">
        <v>2.72</v>
      </c>
      <c r="O67" s="118">
        <v>3.46</v>
      </c>
      <c r="P67" s="119">
        <v>3.93</v>
      </c>
      <c r="Q67" s="119">
        <v>4.42</v>
      </c>
      <c r="R67" s="118">
        <v>5.04</v>
      </c>
      <c r="S67" s="8"/>
      <c r="T67" s="19"/>
    </row>
    <row r="68" spans="12:20" ht="12.75">
      <c r="L68" s="117">
        <v>42335</v>
      </c>
      <c r="M68" s="118">
        <v>1.93</v>
      </c>
      <c r="N68" s="119">
        <v>2.71</v>
      </c>
      <c r="O68" s="118">
        <v>3.46</v>
      </c>
      <c r="P68" s="119">
        <v>3.92</v>
      </c>
      <c r="Q68" s="119">
        <v>4.42</v>
      </c>
      <c r="R68" s="118">
        <v>5.04</v>
      </c>
      <c r="S68" s="8"/>
      <c r="T68" s="19"/>
    </row>
    <row r="69" spans="12:20" ht="12.75">
      <c r="L69" s="117">
        <v>42338</v>
      </c>
      <c r="M69" s="118">
        <v>1.95</v>
      </c>
      <c r="N69" s="119">
        <v>2.73</v>
      </c>
      <c r="O69" s="118">
        <v>3.48</v>
      </c>
      <c r="P69" s="119">
        <v>3.92</v>
      </c>
      <c r="Q69" s="119">
        <v>4.42</v>
      </c>
      <c r="R69" s="118">
        <v>5.04</v>
      </c>
      <c r="S69" s="8"/>
      <c r="T69" s="19"/>
    </row>
    <row r="70" spans="12:20" ht="12.75">
      <c r="L70" s="117">
        <v>42339</v>
      </c>
      <c r="M70" s="118">
        <v>1.92</v>
      </c>
      <c r="N70" s="119">
        <v>2.68</v>
      </c>
      <c r="O70" s="118">
        <v>3.43</v>
      </c>
      <c r="P70" s="119">
        <v>3.86</v>
      </c>
      <c r="Q70" s="119">
        <v>4.37</v>
      </c>
      <c r="R70" s="118">
        <v>4.96</v>
      </c>
      <c r="S70" s="8"/>
      <c r="T70" s="19"/>
    </row>
    <row r="71" spans="12:20" ht="12.75">
      <c r="L71" s="117">
        <v>42340</v>
      </c>
      <c r="M71" s="118">
        <v>1.96</v>
      </c>
      <c r="N71" s="119">
        <v>2.72</v>
      </c>
      <c r="O71" s="118">
        <v>3.46</v>
      </c>
      <c r="P71" s="119">
        <v>3.88</v>
      </c>
      <c r="Q71" s="119">
        <v>4.39</v>
      </c>
      <c r="R71" s="118">
        <v>4.96</v>
      </c>
      <c r="S71" s="8"/>
      <c r="T71" s="19"/>
    </row>
    <row r="72" spans="12:20" ht="12.75">
      <c r="L72" s="117">
        <v>42341</v>
      </c>
      <c r="M72" s="118">
        <v>2</v>
      </c>
      <c r="N72" s="119">
        <v>2.82</v>
      </c>
      <c r="O72" s="118">
        <v>3.58</v>
      </c>
      <c r="P72" s="119">
        <v>4.02</v>
      </c>
      <c r="Q72" s="119">
        <v>4.54</v>
      </c>
      <c r="R72" s="118">
        <v>5.12</v>
      </c>
      <c r="S72" s="8"/>
      <c r="T72" s="19"/>
    </row>
    <row r="73" spans="12:20" ht="12.75">
      <c r="L73" s="117">
        <v>42342</v>
      </c>
      <c r="M73" s="118">
        <v>1.99</v>
      </c>
      <c r="N73" s="119">
        <v>2.79</v>
      </c>
      <c r="O73" s="118">
        <v>3.55</v>
      </c>
      <c r="P73" s="119">
        <v>3.97</v>
      </c>
      <c r="Q73" s="119">
        <v>4.48</v>
      </c>
      <c r="R73" s="118">
        <v>5.05</v>
      </c>
      <c r="S73" s="8"/>
      <c r="T73" s="19"/>
    </row>
    <row r="74" spans="12:20" ht="12.75">
      <c r="L74" s="117">
        <v>42345</v>
      </c>
      <c r="M74" s="118">
        <v>1.98</v>
      </c>
      <c r="N74" s="119">
        <v>2.76</v>
      </c>
      <c r="O74" s="118">
        <v>3.51</v>
      </c>
      <c r="P74" s="119">
        <v>3.94</v>
      </c>
      <c r="Q74" s="119">
        <v>4.44</v>
      </c>
      <c r="R74" s="118">
        <v>5</v>
      </c>
      <c r="S74" s="8"/>
      <c r="T74" s="19"/>
    </row>
    <row r="75" spans="12:20" ht="12.75">
      <c r="L75" s="117">
        <v>42346</v>
      </c>
      <c r="M75" s="118">
        <v>2.01</v>
      </c>
      <c r="N75" s="119">
        <v>2.79</v>
      </c>
      <c r="O75" s="118">
        <v>3.55</v>
      </c>
      <c r="P75" s="119">
        <v>3.97</v>
      </c>
      <c r="Q75" s="119">
        <v>4.47</v>
      </c>
      <c r="R75" s="118">
        <v>5.05</v>
      </c>
      <c r="S75" s="8"/>
      <c r="T75" s="19"/>
    </row>
    <row r="76" spans="12:20" ht="12.75">
      <c r="L76" s="117">
        <v>42347</v>
      </c>
      <c r="M76" s="118">
        <v>1.99</v>
      </c>
      <c r="N76" s="119">
        <v>2.76</v>
      </c>
      <c r="O76" s="118">
        <v>3.52</v>
      </c>
      <c r="P76" s="119">
        <v>3.95</v>
      </c>
      <c r="Q76" s="119">
        <v>4.45</v>
      </c>
      <c r="R76" s="118">
        <v>5.03</v>
      </c>
      <c r="S76" s="8"/>
      <c r="T76" s="19"/>
    </row>
    <row r="77" spans="12:20" ht="12.75">
      <c r="L77" s="117">
        <v>42348</v>
      </c>
      <c r="M77" s="118">
        <v>2.02</v>
      </c>
      <c r="N77" s="119">
        <v>2.81</v>
      </c>
      <c r="O77" s="118">
        <v>3.56</v>
      </c>
      <c r="P77" s="119">
        <v>3.99</v>
      </c>
      <c r="Q77" s="119">
        <v>4.48</v>
      </c>
      <c r="R77" s="118">
        <v>5.06</v>
      </c>
      <c r="S77" s="8"/>
      <c r="T77" s="19"/>
    </row>
    <row r="78" spans="12:20" ht="12.75">
      <c r="L78" s="117">
        <v>42349</v>
      </c>
      <c r="M78" s="118">
        <v>1.99</v>
      </c>
      <c r="N78" s="119">
        <v>2.74</v>
      </c>
      <c r="O78" s="118">
        <v>3.51</v>
      </c>
      <c r="P78" s="119">
        <v>3.93</v>
      </c>
      <c r="Q78" s="119">
        <v>4.42</v>
      </c>
      <c r="R78" s="118">
        <v>5</v>
      </c>
      <c r="S78" s="8"/>
      <c r="T78" s="19"/>
    </row>
    <row r="79" spans="12:20" ht="12.75">
      <c r="L79" s="117">
        <v>42352</v>
      </c>
      <c r="M79" s="118">
        <v>2.08</v>
      </c>
      <c r="N79" s="119">
        <v>2.85</v>
      </c>
      <c r="O79" s="118">
        <v>3.62</v>
      </c>
      <c r="P79" s="119">
        <v>4.05</v>
      </c>
      <c r="Q79" s="119">
        <v>4.52</v>
      </c>
      <c r="R79" s="118">
        <v>5.1</v>
      </c>
      <c r="S79" s="8"/>
      <c r="T79" s="19"/>
    </row>
    <row r="80" spans="12:20" ht="12.75">
      <c r="L80" s="117">
        <v>42353</v>
      </c>
      <c r="M80" s="118">
        <v>2.12</v>
      </c>
      <c r="N80" s="119">
        <v>2.89</v>
      </c>
      <c r="O80" s="118">
        <v>3.66</v>
      </c>
      <c r="P80" s="119">
        <v>4.08</v>
      </c>
      <c r="Q80" s="119">
        <v>4.55</v>
      </c>
      <c r="R80" s="118">
        <v>5.13</v>
      </c>
      <c r="S80" s="8"/>
      <c r="T80" s="19"/>
    </row>
    <row r="81" spans="12:20" ht="12.75">
      <c r="L81" s="117">
        <v>42354</v>
      </c>
      <c r="M81" s="118">
        <v>2.15</v>
      </c>
      <c r="N81" s="119">
        <v>2.93</v>
      </c>
      <c r="O81" s="118">
        <v>3.69</v>
      </c>
      <c r="P81" s="119">
        <v>4.09</v>
      </c>
      <c r="Q81" s="119">
        <v>4.56</v>
      </c>
      <c r="R81" s="118">
        <v>5.13</v>
      </c>
      <c r="S81" s="8"/>
      <c r="T81" s="19"/>
    </row>
    <row r="82" spans="12:20" ht="12.75">
      <c r="L82" s="117">
        <v>42355</v>
      </c>
      <c r="M82" s="118">
        <v>2.15</v>
      </c>
      <c r="N82" s="119">
        <v>2.91</v>
      </c>
      <c r="O82" s="118">
        <v>3.66</v>
      </c>
      <c r="P82" s="119">
        <v>4.05</v>
      </c>
      <c r="Q82" s="119">
        <v>4.52</v>
      </c>
      <c r="R82" s="118">
        <v>5.08</v>
      </c>
      <c r="S82" s="8"/>
      <c r="T82" s="19"/>
    </row>
    <row r="83" spans="12:20" ht="12.75">
      <c r="L83" s="117">
        <v>42356</v>
      </c>
      <c r="M83" s="118">
        <v>2.11</v>
      </c>
      <c r="N83" s="119">
        <v>2.88</v>
      </c>
      <c r="O83" s="118">
        <v>3.64</v>
      </c>
      <c r="P83" s="119">
        <v>4.03</v>
      </c>
      <c r="Q83" s="119">
        <v>4.5</v>
      </c>
      <c r="R83" s="118">
        <v>5.06</v>
      </c>
      <c r="S83" s="8"/>
      <c r="T83" s="19"/>
    </row>
    <row r="84" spans="12:20" ht="12.75">
      <c r="L84" s="117">
        <v>42359</v>
      </c>
      <c r="M84" s="118">
        <v>2.11</v>
      </c>
      <c r="N84" s="119">
        <v>2.87</v>
      </c>
      <c r="O84" s="118">
        <v>3.63</v>
      </c>
      <c r="P84" s="119">
        <v>4.03</v>
      </c>
      <c r="Q84" s="119">
        <v>4.5</v>
      </c>
      <c r="R84" s="118">
        <v>5.08</v>
      </c>
      <c r="S84" s="8"/>
      <c r="T84" s="19"/>
    </row>
    <row r="85" spans="12:20" ht="12.75">
      <c r="L85" s="117">
        <v>42360</v>
      </c>
      <c r="M85" s="118">
        <v>2.14</v>
      </c>
      <c r="N85" s="119">
        <v>2.91</v>
      </c>
      <c r="O85" s="118">
        <v>3.67</v>
      </c>
      <c r="P85" s="119">
        <v>4.07</v>
      </c>
      <c r="Q85" s="119">
        <v>4.54</v>
      </c>
      <c r="R85" s="118">
        <v>5.12</v>
      </c>
      <c r="S85" s="8"/>
      <c r="T85" s="19"/>
    </row>
    <row r="86" spans="12:20" ht="12.75">
      <c r="L86" s="117">
        <v>42361</v>
      </c>
      <c r="M86" s="118">
        <v>2.14</v>
      </c>
      <c r="N86" s="119">
        <v>2.92</v>
      </c>
      <c r="O86" s="118">
        <v>3.69</v>
      </c>
      <c r="P86" s="119">
        <v>4.08</v>
      </c>
      <c r="Q86" s="119">
        <v>4.56</v>
      </c>
      <c r="R86" s="118">
        <v>5.15</v>
      </c>
      <c r="S86" s="8"/>
      <c r="T86" s="19"/>
    </row>
    <row r="87" spans="12:20" ht="12.75">
      <c r="L87" s="117">
        <v>42362</v>
      </c>
      <c r="M87" s="118">
        <v>2.15</v>
      </c>
      <c r="N87" s="119">
        <v>2.91</v>
      </c>
      <c r="O87" s="118">
        <v>3.68</v>
      </c>
      <c r="P87" s="119">
        <v>4.06</v>
      </c>
      <c r="Q87" s="119">
        <v>4.54</v>
      </c>
      <c r="R87" s="118">
        <v>5.11</v>
      </c>
      <c r="S87" s="8"/>
      <c r="T87" s="19"/>
    </row>
    <row r="88" spans="12:20" ht="12.75">
      <c r="L88" s="117">
        <v>42366</v>
      </c>
      <c r="M88" s="118">
        <v>2.15</v>
      </c>
      <c r="N88" s="119">
        <v>2.91</v>
      </c>
      <c r="O88" s="118">
        <v>3.67</v>
      </c>
      <c r="P88" s="119">
        <v>4.04</v>
      </c>
      <c r="Q88" s="119">
        <v>4.52</v>
      </c>
      <c r="R88" s="118">
        <v>5.09</v>
      </c>
      <c r="S88" s="8"/>
      <c r="T88" s="19"/>
    </row>
    <row r="89" spans="12:20" ht="12.75">
      <c r="L89" s="117">
        <v>42367</v>
      </c>
      <c r="M89" s="118">
        <v>2.18</v>
      </c>
      <c r="N89" s="119">
        <v>2.96</v>
      </c>
      <c r="O89" s="118">
        <v>3.73</v>
      </c>
      <c r="P89" s="119">
        <v>4.11</v>
      </c>
      <c r="Q89" s="119">
        <v>4.59</v>
      </c>
      <c r="R89" s="118">
        <v>5.18</v>
      </c>
      <c r="S89" s="8"/>
      <c r="T89" s="19"/>
    </row>
    <row r="90" spans="12:20" ht="12.75">
      <c r="L90" s="117">
        <v>42368</v>
      </c>
      <c r="M90" s="118">
        <v>2.16</v>
      </c>
      <c r="N90" s="119">
        <v>2.95</v>
      </c>
      <c r="O90" s="118">
        <v>3.72</v>
      </c>
      <c r="P90" s="119">
        <v>4.1</v>
      </c>
      <c r="Q90" s="119">
        <v>4.58</v>
      </c>
      <c r="R90" s="118">
        <v>5.18</v>
      </c>
      <c r="S90" s="8"/>
      <c r="T90" s="19"/>
    </row>
    <row r="91" spans="12:20" ht="12.75">
      <c r="L91" s="117">
        <v>42369</v>
      </c>
      <c r="M91" s="118">
        <v>2.16</v>
      </c>
      <c r="N91" s="119">
        <v>2.94</v>
      </c>
      <c r="O91" s="118">
        <v>3.7</v>
      </c>
      <c r="P91" s="119">
        <v>4.11</v>
      </c>
      <c r="Q91" s="119">
        <v>4.61</v>
      </c>
      <c r="R91" s="118">
        <v>5.17</v>
      </c>
      <c r="S91" s="8"/>
      <c r="T91" s="19"/>
    </row>
    <row r="92" spans="12:20" ht="12.75">
      <c r="L92" s="117">
        <v>42373</v>
      </c>
      <c r="M92" s="118">
        <v>2.13</v>
      </c>
      <c r="N92" s="119">
        <v>2.92</v>
      </c>
      <c r="O92" s="118">
        <v>3.67</v>
      </c>
      <c r="P92" s="119">
        <v>4.09</v>
      </c>
      <c r="Q92" s="119">
        <v>4.59</v>
      </c>
      <c r="R92" s="118">
        <v>5.15</v>
      </c>
      <c r="S92" s="8"/>
      <c r="T92" s="19"/>
    </row>
    <row r="93" spans="12:20" ht="12.75">
      <c r="L93" s="117">
        <v>42374</v>
      </c>
      <c r="M93" s="118">
        <v>2.12</v>
      </c>
      <c r="N93" s="119">
        <v>2.91</v>
      </c>
      <c r="O93" s="118">
        <v>3.66</v>
      </c>
      <c r="P93" s="119">
        <v>4.09</v>
      </c>
      <c r="Q93" s="119">
        <v>4.6</v>
      </c>
      <c r="R93" s="118">
        <v>5.17</v>
      </c>
      <c r="S93" s="8"/>
      <c r="T93" s="19"/>
    </row>
    <row r="94" spans="12:20" ht="12.75">
      <c r="L94" s="117">
        <v>42375</v>
      </c>
      <c r="M94" s="118">
        <v>2.09</v>
      </c>
      <c r="N94" s="119">
        <v>2.85</v>
      </c>
      <c r="O94" s="118">
        <v>3.6</v>
      </c>
      <c r="P94" s="119">
        <v>4.03</v>
      </c>
      <c r="Q94" s="119">
        <v>4.54</v>
      </c>
      <c r="R94" s="118">
        <v>5.1</v>
      </c>
      <c r="S94" s="8"/>
      <c r="T94" s="19"/>
    </row>
    <row r="95" spans="12:20" ht="12.75">
      <c r="L95" s="117">
        <v>42376</v>
      </c>
      <c r="M95" s="118">
        <v>2.08</v>
      </c>
      <c r="N95" s="119">
        <v>2.83</v>
      </c>
      <c r="O95" s="118">
        <v>3.57</v>
      </c>
      <c r="P95" s="119">
        <v>4.03</v>
      </c>
      <c r="Q95" s="119">
        <v>4.53</v>
      </c>
      <c r="R95" s="118">
        <v>5.1</v>
      </c>
      <c r="S95" s="8"/>
      <c r="T95" s="19"/>
    </row>
    <row r="96" spans="12:20" ht="12.75">
      <c r="L96" s="117">
        <v>42377</v>
      </c>
      <c r="M96" s="118">
        <v>2.07</v>
      </c>
      <c r="N96" s="119">
        <v>2.81</v>
      </c>
      <c r="O96" s="118">
        <v>3.55</v>
      </c>
      <c r="P96" s="119">
        <v>4.01</v>
      </c>
      <c r="Q96" s="119">
        <v>4.52</v>
      </c>
      <c r="R96" s="118">
        <v>5.1</v>
      </c>
      <c r="S96" s="8"/>
      <c r="T96" s="19"/>
    </row>
    <row r="97" spans="12:20" ht="12.75">
      <c r="L97" s="117">
        <v>42380</v>
      </c>
      <c r="M97" s="118">
        <v>2.06</v>
      </c>
      <c r="N97" s="119">
        <v>2.81</v>
      </c>
      <c r="O97" s="118">
        <v>3.56</v>
      </c>
      <c r="P97" s="119">
        <v>4.05</v>
      </c>
      <c r="Q97" s="119">
        <v>4.56</v>
      </c>
      <c r="R97" s="118">
        <v>5.14</v>
      </c>
      <c r="S97" s="8"/>
      <c r="T97" s="19"/>
    </row>
    <row r="98" spans="12:20" ht="12.75">
      <c r="L98" s="117">
        <v>42381</v>
      </c>
      <c r="M98" s="118">
        <v>2.06</v>
      </c>
      <c r="N98" s="119">
        <v>2.79</v>
      </c>
      <c r="O98" s="118">
        <v>3.54</v>
      </c>
      <c r="P98" s="119">
        <v>4.01</v>
      </c>
      <c r="Q98" s="119">
        <v>4.53</v>
      </c>
      <c r="R98" s="118">
        <v>5.09</v>
      </c>
      <c r="S98" s="8"/>
      <c r="T98" s="19"/>
    </row>
    <row r="99" spans="12:20" ht="12.75">
      <c r="L99" s="117">
        <v>42382</v>
      </c>
      <c r="M99" s="118">
        <v>2.06</v>
      </c>
      <c r="N99" s="119">
        <v>2.78</v>
      </c>
      <c r="O99" s="118">
        <v>3.52</v>
      </c>
      <c r="P99" s="119">
        <v>3.98</v>
      </c>
      <c r="Q99" s="119">
        <v>4.49</v>
      </c>
      <c r="R99" s="118">
        <v>5.05</v>
      </c>
      <c r="S99" s="8"/>
      <c r="T99" s="19"/>
    </row>
    <row r="100" spans="12:20" ht="12.75">
      <c r="L100" s="117">
        <v>42383</v>
      </c>
      <c r="M100" s="118">
        <v>2.08</v>
      </c>
      <c r="N100" s="119">
        <v>2.81</v>
      </c>
      <c r="O100" s="118">
        <v>3.57</v>
      </c>
      <c r="P100" s="119">
        <v>4.05</v>
      </c>
      <c r="Q100" s="119">
        <v>4.54</v>
      </c>
      <c r="R100" s="118">
        <v>5.13</v>
      </c>
      <c r="S100" s="8"/>
      <c r="T100" s="19"/>
    </row>
    <row r="101" spans="12:20" ht="12.75">
      <c r="L101" s="117">
        <v>42384</v>
      </c>
      <c r="M101" s="118">
        <v>2.07</v>
      </c>
      <c r="N101" s="119">
        <v>2.8</v>
      </c>
      <c r="O101" s="118">
        <v>3.56</v>
      </c>
      <c r="P101" s="119">
        <v>4.05</v>
      </c>
      <c r="Q101" s="119">
        <v>4.53</v>
      </c>
      <c r="R101" s="118">
        <v>5.11</v>
      </c>
      <c r="S101" s="8"/>
      <c r="T101" s="19"/>
    </row>
    <row r="102" spans="12:20" ht="12.75">
      <c r="L102" s="117">
        <v>42387</v>
      </c>
      <c r="M102" s="118">
        <v>2.06</v>
      </c>
      <c r="N102" s="119">
        <v>2.8</v>
      </c>
      <c r="O102" s="118">
        <v>3.56</v>
      </c>
      <c r="P102" s="119">
        <v>4.05</v>
      </c>
      <c r="Q102" s="119">
        <v>4.53</v>
      </c>
      <c r="R102" s="118">
        <v>5.11</v>
      </c>
      <c r="S102" s="8"/>
      <c r="T102" s="19"/>
    </row>
    <row r="103" spans="12:20" ht="12.75">
      <c r="L103" s="117">
        <v>42388</v>
      </c>
      <c r="M103" s="118">
        <v>2.09</v>
      </c>
      <c r="N103" s="119">
        <v>2.83</v>
      </c>
      <c r="O103" s="118">
        <v>3.59</v>
      </c>
      <c r="P103" s="119">
        <v>4.07</v>
      </c>
      <c r="Q103" s="119">
        <v>4.55</v>
      </c>
      <c r="R103" s="118">
        <v>5.11</v>
      </c>
      <c r="S103" s="8"/>
      <c r="T103" s="19"/>
    </row>
    <row r="104" spans="12:20" ht="12.75">
      <c r="L104" s="117">
        <v>42389</v>
      </c>
      <c r="M104" s="118">
        <v>2.11</v>
      </c>
      <c r="N104" s="119">
        <v>2.85</v>
      </c>
      <c r="O104" s="118">
        <v>3.61</v>
      </c>
      <c r="P104" s="119">
        <v>4.09</v>
      </c>
      <c r="Q104" s="119">
        <v>4.56</v>
      </c>
      <c r="R104" s="118">
        <v>5.13</v>
      </c>
      <c r="S104" s="8"/>
      <c r="T104" s="19"/>
    </row>
    <row r="105" spans="12:20" ht="12.75">
      <c r="L105" s="117">
        <v>42390</v>
      </c>
      <c r="M105" s="118">
        <v>2.12</v>
      </c>
      <c r="N105" s="119">
        <v>2.88</v>
      </c>
      <c r="O105" s="118">
        <v>3.63</v>
      </c>
      <c r="P105" s="119">
        <v>4.12</v>
      </c>
      <c r="Q105" s="119">
        <v>4.58</v>
      </c>
      <c r="R105" s="118">
        <v>5.17</v>
      </c>
      <c r="S105" s="8"/>
      <c r="T105" s="19"/>
    </row>
    <row r="106" spans="12:20" ht="12.75">
      <c r="L106" s="117">
        <v>42391</v>
      </c>
      <c r="M106" s="118">
        <v>2.14</v>
      </c>
      <c r="N106" s="119">
        <v>2.9</v>
      </c>
      <c r="O106" s="118">
        <v>3.66</v>
      </c>
      <c r="P106" s="119">
        <v>4.13</v>
      </c>
      <c r="Q106" s="119">
        <v>4.6</v>
      </c>
      <c r="R106" s="118">
        <v>5.18</v>
      </c>
      <c r="S106" s="8"/>
      <c r="T106" s="19"/>
    </row>
    <row r="107" spans="12:20" ht="12.75">
      <c r="L107" s="117">
        <v>42394</v>
      </c>
      <c r="M107" s="118">
        <v>2.15</v>
      </c>
      <c r="N107" s="119">
        <v>2.9</v>
      </c>
      <c r="O107" s="118">
        <v>3.65</v>
      </c>
      <c r="P107" s="119">
        <v>4.11</v>
      </c>
      <c r="Q107" s="119">
        <v>4.6</v>
      </c>
      <c r="R107" s="118">
        <v>5.17</v>
      </c>
      <c r="S107" s="8"/>
      <c r="T107" s="19"/>
    </row>
    <row r="108" spans="12:20" ht="12.75">
      <c r="L108" s="117">
        <v>42395</v>
      </c>
      <c r="M108" s="118">
        <v>2.13</v>
      </c>
      <c r="N108" s="119">
        <v>2.88</v>
      </c>
      <c r="O108" s="118">
        <v>3.63</v>
      </c>
      <c r="P108" s="119">
        <v>4.1</v>
      </c>
      <c r="Q108" s="119">
        <v>4.59</v>
      </c>
      <c r="R108" s="118">
        <v>5.16</v>
      </c>
      <c r="S108" s="8"/>
      <c r="T108" s="19"/>
    </row>
    <row r="109" spans="12:20" ht="12.75">
      <c r="L109" s="117">
        <v>42396</v>
      </c>
      <c r="M109" s="118">
        <v>2.13</v>
      </c>
      <c r="N109" s="119">
        <v>2.89</v>
      </c>
      <c r="O109" s="118">
        <v>3.63</v>
      </c>
      <c r="P109" s="119">
        <v>4.11</v>
      </c>
      <c r="Q109" s="119">
        <v>4.6</v>
      </c>
      <c r="R109" s="118">
        <v>5.18</v>
      </c>
      <c r="S109" s="8"/>
      <c r="T109" s="19"/>
    </row>
    <row r="110" spans="12:20" ht="12.75">
      <c r="L110" s="117">
        <v>42397</v>
      </c>
      <c r="M110" s="118">
        <v>2.13</v>
      </c>
      <c r="N110" s="119">
        <v>2.87</v>
      </c>
      <c r="O110" s="118">
        <v>3.62</v>
      </c>
      <c r="P110" s="119">
        <v>4.1</v>
      </c>
      <c r="Q110" s="119">
        <v>4.6</v>
      </c>
      <c r="R110" s="118">
        <v>5.19</v>
      </c>
      <c r="S110" s="8"/>
      <c r="T110" s="19"/>
    </row>
    <row r="111" spans="12:20" ht="12.75">
      <c r="L111" s="117">
        <v>42398</v>
      </c>
      <c r="M111" s="118">
        <v>2.09</v>
      </c>
      <c r="N111" s="119">
        <v>2.82</v>
      </c>
      <c r="O111" s="118">
        <v>3.57</v>
      </c>
      <c r="P111" s="119">
        <v>4.04</v>
      </c>
      <c r="Q111" s="119">
        <v>4.56</v>
      </c>
      <c r="R111" s="118">
        <v>5.17</v>
      </c>
      <c r="S111" s="8"/>
      <c r="T111" s="19"/>
    </row>
    <row r="112" spans="12:20" ht="12.75">
      <c r="L112" s="117">
        <v>42400</v>
      </c>
      <c r="M112" s="118">
        <v>2.13</v>
      </c>
      <c r="N112" s="119">
        <v>2.84</v>
      </c>
      <c r="O112" s="118">
        <v>3.6</v>
      </c>
      <c r="P112" s="119">
        <v>4.05</v>
      </c>
      <c r="Q112" s="119">
        <v>4.51</v>
      </c>
      <c r="R112" s="118">
        <v>5.17</v>
      </c>
      <c r="S112" s="8"/>
      <c r="T112" s="19"/>
    </row>
    <row r="113" spans="12:20" ht="12.75">
      <c r="L113" s="117">
        <v>42401</v>
      </c>
      <c r="M113" s="118">
        <v>2.16</v>
      </c>
      <c r="N113" s="119">
        <v>2.89</v>
      </c>
      <c r="O113" s="118">
        <v>3.65</v>
      </c>
      <c r="P113" s="119">
        <v>4.09</v>
      </c>
      <c r="Q113" s="119">
        <v>4.55</v>
      </c>
      <c r="R113" s="118">
        <v>5.21</v>
      </c>
      <c r="S113" s="8"/>
      <c r="T113" s="19"/>
    </row>
    <row r="114" spans="12:20" ht="12.75">
      <c r="L114" s="117">
        <v>42402</v>
      </c>
      <c r="M114" s="118">
        <v>2.13</v>
      </c>
      <c r="N114" s="119">
        <v>2.82</v>
      </c>
      <c r="O114" s="118">
        <v>3.59</v>
      </c>
      <c r="P114" s="119">
        <v>4.02</v>
      </c>
      <c r="Q114" s="119">
        <v>4.47</v>
      </c>
      <c r="R114" s="118">
        <v>5.13</v>
      </c>
      <c r="S114" s="8"/>
      <c r="T114" s="19"/>
    </row>
    <row r="115" spans="12:20" ht="12.75">
      <c r="L115" s="117">
        <v>42403</v>
      </c>
      <c r="M115" s="118">
        <v>2.13</v>
      </c>
      <c r="N115" s="119">
        <v>2.84</v>
      </c>
      <c r="O115" s="118">
        <v>3.6</v>
      </c>
      <c r="P115" s="119">
        <v>4.06</v>
      </c>
      <c r="Q115" s="119">
        <v>4.51</v>
      </c>
      <c r="R115" s="118">
        <v>5.18</v>
      </c>
      <c r="S115" s="8"/>
      <c r="T115" s="19"/>
    </row>
    <row r="116" spans="12:20" ht="12.75">
      <c r="L116" s="117">
        <v>42404</v>
      </c>
      <c r="M116" s="118">
        <v>2.12</v>
      </c>
      <c r="N116" s="119">
        <v>2.82</v>
      </c>
      <c r="O116" s="118">
        <v>3.58</v>
      </c>
      <c r="P116" s="119">
        <v>4.05</v>
      </c>
      <c r="Q116" s="119">
        <v>4.5</v>
      </c>
      <c r="R116" s="118">
        <v>5.17</v>
      </c>
      <c r="S116" s="8"/>
      <c r="T116" s="19"/>
    </row>
    <row r="117" spans="12:20" ht="12.75">
      <c r="L117" s="117">
        <v>42405</v>
      </c>
      <c r="M117" s="118">
        <v>2.14</v>
      </c>
      <c r="N117" s="119">
        <v>2.84</v>
      </c>
      <c r="O117" s="118">
        <v>3.58</v>
      </c>
      <c r="P117" s="119">
        <v>4.04</v>
      </c>
      <c r="Q117" s="119">
        <v>4.49</v>
      </c>
      <c r="R117" s="118">
        <v>5.15</v>
      </c>
      <c r="S117" s="8"/>
      <c r="T117" s="19"/>
    </row>
    <row r="118" spans="12:20" ht="12.75">
      <c r="L118" s="117">
        <v>42408</v>
      </c>
      <c r="M118" s="118">
        <v>2.11</v>
      </c>
      <c r="N118" s="119">
        <v>2.79</v>
      </c>
      <c r="O118" s="118">
        <v>3.52</v>
      </c>
      <c r="P118" s="119">
        <v>3.99</v>
      </c>
      <c r="Q118" s="119">
        <v>4.43</v>
      </c>
      <c r="R118" s="118">
        <v>5.07</v>
      </c>
      <c r="S118" s="8"/>
      <c r="T118" s="19"/>
    </row>
    <row r="119" spans="12:20" ht="12.75">
      <c r="L119" s="117">
        <v>42409</v>
      </c>
      <c r="M119" s="118">
        <v>2.14</v>
      </c>
      <c r="N119" s="119">
        <v>2.83</v>
      </c>
      <c r="O119" s="118">
        <v>3.56</v>
      </c>
      <c r="P119" s="119">
        <v>4.02</v>
      </c>
      <c r="Q119" s="119">
        <v>4.46</v>
      </c>
      <c r="R119" s="118">
        <v>5.09</v>
      </c>
      <c r="S119" s="8"/>
      <c r="T119" s="19"/>
    </row>
    <row r="120" spans="12:20" ht="12.75">
      <c r="L120" s="117">
        <v>42410</v>
      </c>
      <c r="M120" s="118">
        <v>2.16</v>
      </c>
      <c r="N120" s="119">
        <v>2.84</v>
      </c>
      <c r="O120" s="118">
        <v>3.56</v>
      </c>
      <c r="P120" s="119">
        <v>4</v>
      </c>
      <c r="Q120" s="119">
        <v>4.44</v>
      </c>
      <c r="R120" s="118">
        <v>5.07</v>
      </c>
      <c r="S120" s="8"/>
      <c r="T120" s="19"/>
    </row>
    <row r="121" spans="12:20" ht="12.75">
      <c r="L121" s="117">
        <v>42411</v>
      </c>
      <c r="M121" s="118">
        <v>2.14</v>
      </c>
      <c r="N121" s="119">
        <v>2.84</v>
      </c>
      <c r="O121" s="118">
        <v>3.56</v>
      </c>
      <c r="P121" s="119">
        <v>3.98</v>
      </c>
      <c r="Q121" s="119">
        <v>4.41</v>
      </c>
      <c r="R121" s="118">
        <v>5.08</v>
      </c>
      <c r="S121" s="8"/>
      <c r="T121" s="19"/>
    </row>
    <row r="122" spans="12:20" ht="12.75">
      <c r="L122" s="117">
        <v>42412</v>
      </c>
      <c r="M122" s="118">
        <v>2.18</v>
      </c>
      <c r="N122" s="119">
        <v>2.92</v>
      </c>
      <c r="O122" s="118">
        <v>3.65</v>
      </c>
      <c r="P122" s="119">
        <v>4.08</v>
      </c>
      <c r="Q122" s="119">
        <v>4.51</v>
      </c>
      <c r="R122" s="118">
        <v>5.16</v>
      </c>
      <c r="S122" s="8"/>
      <c r="T122" s="19"/>
    </row>
    <row r="123" spans="12:20" ht="12.75">
      <c r="L123" s="117">
        <v>42415</v>
      </c>
      <c r="M123" s="118">
        <v>2.18</v>
      </c>
      <c r="N123" s="119">
        <v>2.92</v>
      </c>
      <c r="O123" s="118">
        <v>3.65</v>
      </c>
      <c r="P123" s="119">
        <v>4.08</v>
      </c>
      <c r="Q123" s="119">
        <v>4.5</v>
      </c>
      <c r="R123" s="118">
        <v>5.15</v>
      </c>
      <c r="S123" s="8"/>
      <c r="T123" s="19"/>
    </row>
    <row r="124" spans="12:20" ht="12.75">
      <c r="L124" s="117">
        <v>42416</v>
      </c>
      <c r="M124" s="118">
        <v>2.18</v>
      </c>
      <c r="N124" s="119">
        <v>2.93</v>
      </c>
      <c r="O124" s="118">
        <v>3.66</v>
      </c>
      <c r="P124" s="119">
        <v>4.09</v>
      </c>
      <c r="Q124" s="119">
        <v>4.52</v>
      </c>
      <c r="R124" s="118">
        <v>5.19</v>
      </c>
      <c r="S124" s="8"/>
      <c r="T124" s="19"/>
    </row>
    <row r="125" spans="12:20" ht="12.75">
      <c r="L125" s="117">
        <v>42417</v>
      </c>
      <c r="M125" s="118">
        <v>2.19</v>
      </c>
      <c r="N125" s="119">
        <v>2.95</v>
      </c>
      <c r="O125" s="118">
        <v>3.67</v>
      </c>
      <c r="P125" s="119">
        <v>4.1</v>
      </c>
      <c r="Q125" s="119">
        <v>4.54</v>
      </c>
      <c r="R125" s="118">
        <v>5.21</v>
      </c>
      <c r="S125" s="8"/>
      <c r="T125" s="19"/>
    </row>
    <row r="126" spans="12:20" ht="12.75">
      <c r="L126" s="117">
        <v>42418</v>
      </c>
      <c r="M126" s="118">
        <v>2.15</v>
      </c>
      <c r="N126" s="119">
        <v>2.88</v>
      </c>
      <c r="O126" s="118">
        <v>3.61</v>
      </c>
      <c r="P126" s="119">
        <v>4.02</v>
      </c>
      <c r="Q126" s="119">
        <v>4.47</v>
      </c>
      <c r="R126" s="118">
        <v>5.15</v>
      </c>
      <c r="S126" s="8"/>
      <c r="T126" s="19"/>
    </row>
    <row r="127" spans="12:20" ht="12.75">
      <c r="L127" s="117">
        <v>42419</v>
      </c>
      <c r="M127" s="118">
        <v>2.17</v>
      </c>
      <c r="N127" s="119">
        <v>2.9</v>
      </c>
      <c r="O127" s="118">
        <v>3.61</v>
      </c>
      <c r="P127" s="119">
        <v>4.01</v>
      </c>
      <c r="Q127" s="119">
        <v>4.46</v>
      </c>
      <c r="R127" s="118">
        <v>5.12</v>
      </c>
      <c r="S127" s="8"/>
      <c r="T127" s="19"/>
    </row>
    <row r="128" spans="12:20" ht="12.75">
      <c r="L128" s="117">
        <v>42422</v>
      </c>
      <c r="M128" s="118">
        <v>2.17</v>
      </c>
      <c r="N128" s="119">
        <v>2.9</v>
      </c>
      <c r="O128" s="118">
        <v>3.61</v>
      </c>
      <c r="P128" s="119">
        <v>4.01</v>
      </c>
      <c r="Q128" s="119">
        <v>4.47</v>
      </c>
      <c r="R128" s="118">
        <v>5.12</v>
      </c>
      <c r="S128" s="8"/>
      <c r="T128" s="19"/>
    </row>
    <row r="129" spans="12:20" ht="12.75">
      <c r="L129" s="117">
        <v>42423</v>
      </c>
      <c r="M129" s="118">
        <v>2.16</v>
      </c>
      <c r="N129" s="119">
        <v>2.88</v>
      </c>
      <c r="O129" s="118">
        <v>3.58</v>
      </c>
      <c r="P129" s="119">
        <v>3.98</v>
      </c>
      <c r="Q129" s="119">
        <v>4.45</v>
      </c>
      <c r="R129" s="118">
        <v>5.1</v>
      </c>
      <c r="S129" s="8"/>
      <c r="T129" s="19"/>
    </row>
    <row r="130" spans="12:20" ht="12.75">
      <c r="L130" s="117">
        <v>42424</v>
      </c>
      <c r="M130" s="118">
        <v>2.16</v>
      </c>
      <c r="N130" s="119">
        <v>2.88</v>
      </c>
      <c r="O130" s="118">
        <v>3.59</v>
      </c>
      <c r="P130" s="119">
        <v>3.98</v>
      </c>
      <c r="Q130" s="119">
        <v>4.46</v>
      </c>
      <c r="R130" s="118">
        <v>5.1</v>
      </c>
      <c r="S130" s="8"/>
      <c r="T130" s="19"/>
    </row>
    <row r="131" spans="12:20" ht="12.75">
      <c r="L131" s="117">
        <v>42425</v>
      </c>
      <c r="M131" s="118">
        <v>2.13</v>
      </c>
      <c r="N131" s="119">
        <v>2.83</v>
      </c>
      <c r="O131" s="118">
        <v>3.53</v>
      </c>
      <c r="P131" s="119">
        <v>3.93</v>
      </c>
      <c r="Q131" s="119">
        <v>4.42</v>
      </c>
      <c r="R131" s="118">
        <v>5.06</v>
      </c>
      <c r="S131" s="8"/>
      <c r="T131" s="19"/>
    </row>
    <row r="132" spans="12:20" ht="12.75">
      <c r="L132" s="117">
        <v>42426</v>
      </c>
      <c r="M132" s="118">
        <v>2.17</v>
      </c>
      <c r="N132" s="119">
        <v>2.9</v>
      </c>
      <c r="O132" s="118">
        <v>3.58</v>
      </c>
      <c r="P132" s="119">
        <v>3.96</v>
      </c>
      <c r="Q132" s="119">
        <v>4.47</v>
      </c>
      <c r="R132" s="118">
        <v>5.11</v>
      </c>
      <c r="S132" s="8"/>
      <c r="T132" s="19"/>
    </row>
    <row r="133" spans="12:20" ht="12.75">
      <c r="L133" s="117">
        <v>42429</v>
      </c>
      <c r="M133" s="118">
        <v>2.13</v>
      </c>
      <c r="N133" s="119">
        <v>2.86</v>
      </c>
      <c r="O133" s="118">
        <v>3.47</v>
      </c>
      <c r="P133" s="119">
        <v>3.87</v>
      </c>
      <c r="Q133" s="119">
        <v>4.54</v>
      </c>
      <c r="R133" s="118">
        <v>5.06</v>
      </c>
      <c r="S133" s="8"/>
      <c r="T133" s="19"/>
    </row>
    <row r="134" spans="12:20" ht="12.75">
      <c r="L134" s="117">
        <v>42430</v>
      </c>
      <c r="M134" s="118">
        <v>2.16</v>
      </c>
      <c r="N134" s="119">
        <v>2.92</v>
      </c>
      <c r="O134" s="118">
        <v>3.53</v>
      </c>
      <c r="P134" s="119">
        <v>3.93</v>
      </c>
      <c r="Q134" s="119">
        <v>4.6</v>
      </c>
      <c r="R134" s="118">
        <v>5.12</v>
      </c>
      <c r="S134" s="8"/>
      <c r="T134" s="19"/>
    </row>
    <row r="135" spans="12:20" ht="12.75">
      <c r="L135" s="117">
        <v>42431</v>
      </c>
      <c r="M135" s="118">
        <v>2.15</v>
      </c>
      <c r="N135" s="119">
        <v>2.91</v>
      </c>
      <c r="O135" s="118">
        <v>3.52</v>
      </c>
      <c r="P135" s="119">
        <v>3.92</v>
      </c>
      <c r="Q135" s="119">
        <v>4.59</v>
      </c>
      <c r="R135" s="118">
        <v>5.09</v>
      </c>
      <c r="S135" s="8"/>
      <c r="T135" s="19"/>
    </row>
    <row r="136" spans="12:20" ht="12.75">
      <c r="L136" s="117">
        <v>42432</v>
      </c>
      <c r="M136" s="118">
        <v>2.13</v>
      </c>
      <c r="N136" s="119">
        <v>2.88</v>
      </c>
      <c r="O136" s="118">
        <v>3.49</v>
      </c>
      <c r="P136" s="119">
        <v>3.89</v>
      </c>
      <c r="Q136" s="119">
        <v>4.57</v>
      </c>
      <c r="R136" s="118">
        <v>5.05</v>
      </c>
      <c r="S136" s="8"/>
      <c r="T136" s="19"/>
    </row>
    <row r="137" spans="12:20" ht="12.75">
      <c r="L137" s="117">
        <v>42433</v>
      </c>
      <c r="M137" s="118">
        <v>2.15</v>
      </c>
      <c r="N137" s="119">
        <v>2.9</v>
      </c>
      <c r="O137" s="118">
        <v>3.51</v>
      </c>
      <c r="P137" s="119">
        <v>3.91</v>
      </c>
      <c r="Q137" s="119">
        <v>4.61</v>
      </c>
      <c r="R137" s="118">
        <v>5.06</v>
      </c>
      <c r="S137" s="8"/>
      <c r="T137" s="19"/>
    </row>
    <row r="138" spans="12:20" ht="12.75">
      <c r="L138" s="117">
        <v>42436</v>
      </c>
      <c r="M138" s="118">
        <v>2.15</v>
      </c>
      <c r="N138" s="119">
        <v>2.91</v>
      </c>
      <c r="O138" s="118">
        <v>3.51</v>
      </c>
      <c r="P138" s="119">
        <v>3.91</v>
      </c>
      <c r="Q138" s="119">
        <v>4.61</v>
      </c>
      <c r="R138" s="118">
        <v>5.04</v>
      </c>
      <c r="S138" s="8"/>
      <c r="T138" s="19"/>
    </row>
    <row r="139" spans="12:20" ht="12.75">
      <c r="L139" s="117">
        <v>42437</v>
      </c>
      <c r="M139" s="118">
        <v>2.12</v>
      </c>
      <c r="N139" s="119">
        <v>2.85</v>
      </c>
      <c r="O139" s="118">
        <v>3.44</v>
      </c>
      <c r="P139" s="119">
        <v>3.84</v>
      </c>
      <c r="Q139" s="119">
        <v>4.53</v>
      </c>
      <c r="R139" s="118">
        <v>4.96</v>
      </c>
      <c r="S139" s="8"/>
      <c r="T139" s="19"/>
    </row>
    <row r="140" spans="12:20" ht="12.75">
      <c r="L140" s="117">
        <v>42438</v>
      </c>
      <c r="M140" s="118">
        <v>2.13</v>
      </c>
      <c r="N140" s="119">
        <v>2.87</v>
      </c>
      <c r="O140" s="118">
        <v>3.47</v>
      </c>
      <c r="P140" s="119">
        <v>3.88</v>
      </c>
      <c r="Q140" s="119">
        <v>4.57</v>
      </c>
      <c r="R140" s="118">
        <v>5</v>
      </c>
      <c r="S140" s="8"/>
      <c r="T140" s="19"/>
    </row>
    <row r="141" spans="12:20" ht="12.75">
      <c r="L141" s="117">
        <v>42439</v>
      </c>
      <c r="M141" s="118">
        <v>2.13</v>
      </c>
      <c r="N141" s="119">
        <v>2.89</v>
      </c>
      <c r="O141" s="118">
        <v>3.48</v>
      </c>
      <c r="P141" s="119">
        <v>3.88</v>
      </c>
      <c r="Q141" s="119">
        <v>4.58</v>
      </c>
      <c r="R141" s="118">
        <v>4.98</v>
      </c>
      <c r="S141" s="8"/>
      <c r="T141" s="19"/>
    </row>
    <row r="142" spans="12:20" ht="12.75">
      <c r="L142" s="117">
        <v>42440</v>
      </c>
      <c r="M142" s="118">
        <v>2.14</v>
      </c>
      <c r="N142" s="119">
        <v>2.9</v>
      </c>
      <c r="O142" s="118">
        <v>3.48</v>
      </c>
      <c r="P142" s="119">
        <v>3.88</v>
      </c>
      <c r="Q142" s="119">
        <v>4.58</v>
      </c>
      <c r="R142" s="118">
        <v>4.99</v>
      </c>
      <c r="S142" s="8"/>
      <c r="T142" s="19"/>
    </row>
    <row r="143" spans="12:20" ht="12.75">
      <c r="L143" s="117">
        <v>42443</v>
      </c>
      <c r="M143" s="118">
        <v>2.11</v>
      </c>
      <c r="N143" s="119">
        <v>2.85</v>
      </c>
      <c r="O143" s="118">
        <v>3.44</v>
      </c>
      <c r="P143" s="119">
        <v>3.82</v>
      </c>
      <c r="Q143" s="119">
        <v>4.52</v>
      </c>
      <c r="R143" s="118">
        <v>4.92</v>
      </c>
      <c r="S143" s="8"/>
      <c r="T143" s="19"/>
    </row>
    <row r="144" spans="12:20" ht="12.75">
      <c r="L144" s="117">
        <v>42444</v>
      </c>
      <c r="M144" s="118">
        <v>2.1</v>
      </c>
      <c r="N144" s="119">
        <v>2.85</v>
      </c>
      <c r="O144" s="118">
        <v>3.43</v>
      </c>
      <c r="P144" s="119">
        <v>3.81</v>
      </c>
      <c r="Q144" s="119">
        <v>4.5</v>
      </c>
      <c r="R144" s="118">
        <v>4.89</v>
      </c>
      <c r="S144" s="8"/>
      <c r="T144" s="19"/>
    </row>
    <row r="145" spans="12:20" ht="12.75">
      <c r="L145" s="117">
        <v>42445</v>
      </c>
      <c r="M145" s="118">
        <v>2.02</v>
      </c>
      <c r="N145" s="119">
        <v>2.77</v>
      </c>
      <c r="O145" s="118">
        <v>3.35</v>
      </c>
      <c r="P145" s="119">
        <v>3.79</v>
      </c>
      <c r="Q145" s="119">
        <v>4.48</v>
      </c>
      <c r="R145" s="118">
        <v>4.9</v>
      </c>
      <c r="S145" s="8"/>
      <c r="T145" s="19"/>
    </row>
    <row r="146" spans="12:20" ht="12.75">
      <c r="L146" s="117">
        <v>42446</v>
      </c>
      <c r="M146" s="118">
        <v>1.99</v>
      </c>
      <c r="N146" s="119">
        <v>2.72</v>
      </c>
      <c r="O146" s="118">
        <v>3.3</v>
      </c>
      <c r="P146" s="119">
        <v>3.73</v>
      </c>
      <c r="Q146" s="119">
        <v>4.41</v>
      </c>
      <c r="R146" s="118">
        <v>4.84</v>
      </c>
      <c r="S146" s="8"/>
      <c r="T146" s="19"/>
    </row>
    <row r="147" spans="12:20" ht="12.75">
      <c r="L147" s="117">
        <v>42447</v>
      </c>
      <c r="M147" s="118">
        <v>1.95</v>
      </c>
      <c r="N147" s="119">
        <v>2.65</v>
      </c>
      <c r="O147" s="118">
        <v>3.23</v>
      </c>
      <c r="P147" s="119">
        <v>3.67</v>
      </c>
      <c r="Q147" s="119">
        <v>4.36</v>
      </c>
      <c r="R147" s="118">
        <v>4.8</v>
      </c>
      <c r="S147" s="8"/>
      <c r="T147" s="19"/>
    </row>
    <row r="148" spans="12:20" ht="12.75">
      <c r="L148" s="117">
        <v>42450</v>
      </c>
      <c r="M148" s="118">
        <v>1.96</v>
      </c>
      <c r="N148" s="119">
        <v>2.66</v>
      </c>
      <c r="O148" s="118">
        <v>3.26</v>
      </c>
      <c r="P148" s="119">
        <v>3.7</v>
      </c>
      <c r="Q148" s="119">
        <v>4.39</v>
      </c>
      <c r="R148" s="118">
        <v>4.84</v>
      </c>
      <c r="S148" s="8"/>
      <c r="T148" s="19"/>
    </row>
    <row r="149" spans="12:20" ht="12.75">
      <c r="L149" s="117">
        <v>42451</v>
      </c>
      <c r="M149" s="118">
        <v>1.96</v>
      </c>
      <c r="N149" s="119">
        <v>2.68</v>
      </c>
      <c r="O149" s="118">
        <v>3.27</v>
      </c>
      <c r="P149" s="119">
        <v>3.71</v>
      </c>
      <c r="Q149" s="119">
        <v>4.38</v>
      </c>
      <c r="R149" s="118">
        <v>4.82</v>
      </c>
      <c r="S149" s="8"/>
      <c r="T149" s="19"/>
    </row>
    <row r="150" spans="12:20" ht="12.75">
      <c r="L150" s="117">
        <v>42452</v>
      </c>
      <c r="M150" s="118">
        <v>1.92</v>
      </c>
      <c r="N150" s="119">
        <v>2.62</v>
      </c>
      <c r="O150" s="118">
        <v>3.21</v>
      </c>
      <c r="P150" s="119">
        <v>3.65</v>
      </c>
      <c r="Q150" s="119">
        <v>4.32</v>
      </c>
      <c r="R150" s="118">
        <v>4.74</v>
      </c>
      <c r="S150" s="8"/>
      <c r="T150" s="19"/>
    </row>
    <row r="151" spans="12:20" ht="12.75">
      <c r="L151" s="117">
        <v>42453</v>
      </c>
      <c r="M151" s="118">
        <v>1.94</v>
      </c>
      <c r="N151" s="119">
        <v>2.64</v>
      </c>
      <c r="O151" s="118">
        <v>3.23</v>
      </c>
      <c r="P151" s="119">
        <v>3.68</v>
      </c>
      <c r="Q151" s="119">
        <v>4.35</v>
      </c>
      <c r="R151" s="118">
        <v>4.76</v>
      </c>
      <c r="S151" s="8"/>
      <c r="T151" s="19"/>
    </row>
    <row r="152" spans="12:20" ht="12.75">
      <c r="L152" s="117">
        <v>42457</v>
      </c>
      <c r="M152" s="118">
        <v>1.92</v>
      </c>
      <c r="N152" s="119">
        <v>2.62</v>
      </c>
      <c r="O152" s="118">
        <v>3.22</v>
      </c>
      <c r="P152" s="119">
        <v>3.66</v>
      </c>
      <c r="Q152" s="119">
        <v>4.32</v>
      </c>
      <c r="R152" s="118">
        <v>4.74</v>
      </c>
      <c r="S152" s="8"/>
      <c r="T152" s="19"/>
    </row>
    <row r="153" spans="12:20" ht="12.75">
      <c r="L153" s="117">
        <v>42458</v>
      </c>
      <c r="M153" s="118">
        <v>1.85</v>
      </c>
      <c r="N153" s="119">
        <v>2.54</v>
      </c>
      <c r="O153" s="118">
        <v>3.13</v>
      </c>
      <c r="P153" s="119">
        <v>3.6</v>
      </c>
      <c r="Q153" s="119">
        <v>4.26</v>
      </c>
      <c r="R153" s="118">
        <v>4.7</v>
      </c>
      <c r="S153" s="8"/>
      <c r="T153" s="19"/>
    </row>
    <row r="154" spans="12:20" ht="12.75">
      <c r="L154" s="117">
        <v>42459</v>
      </c>
      <c r="M154" s="118">
        <v>1.82</v>
      </c>
      <c r="N154" s="119">
        <v>2.51</v>
      </c>
      <c r="O154" s="118">
        <v>3.11</v>
      </c>
      <c r="P154" s="119">
        <v>3.61</v>
      </c>
      <c r="Q154" s="119">
        <v>4.27</v>
      </c>
      <c r="R154" s="118">
        <v>4.74</v>
      </c>
      <c r="S154" s="8"/>
      <c r="T154" s="19"/>
    </row>
    <row r="155" spans="12:20" ht="12.75">
      <c r="L155" s="117">
        <v>42460</v>
      </c>
      <c r="M155" s="118">
        <v>1.81</v>
      </c>
      <c r="N155" s="119">
        <v>2.46</v>
      </c>
      <c r="O155" s="118">
        <v>3.04</v>
      </c>
      <c r="P155" s="119">
        <v>3.56</v>
      </c>
      <c r="Q155" s="119">
        <v>4.24</v>
      </c>
      <c r="R155" s="118">
        <v>4.68</v>
      </c>
      <c r="S155" s="8"/>
      <c r="T155" s="19"/>
    </row>
    <row r="156" spans="12:20" ht="12.75">
      <c r="L156" s="117">
        <v>42461</v>
      </c>
      <c r="M156" s="118">
        <v>1.83</v>
      </c>
      <c r="N156" s="119">
        <v>2.47</v>
      </c>
      <c r="O156" s="118">
        <v>3.05</v>
      </c>
      <c r="P156" s="119">
        <v>3.56</v>
      </c>
      <c r="Q156" s="119">
        <v>4.25</v>
      </c>
      <c r="R156" s="118">
        <v>4.68</v>
      </c>
      <c r="S156" s="8"/>
      <c r="T156" s="19"/>
    </row>
    <row r="157" spans="12:20" ht="12.75">
      <c r="L157" s="117">
        <v>42464</v>
      </c>
      <c r="M157" s="118">
        <v>1.79</v>
      </c>
      <c r="N157" s="119">
        <v>2.44</v>
      </c>
      <c r="O157" s="118">
        <v>3.03</v>
      </c>
      <c r="P157" s="119">
        <v>3.54</v>
      </c>
      <c r="Q157" s="119">
        <v>4.23</v>
      </c>
      <c r="R157" s="118">
        <v>4.66</v>
      </c>
      <c r="S157" s="8"/>
      <c r="T157" s="19"/>
    </row>
    <row r="158" spans="12:20" ht="12.75">
      <c r="L158" s="117">
        <v>42465</v>
      </c>
      <c r="M158" s="118">
        <v>1.77</v>
      </c>
      <c r="N158" s="119">
        <v>2.41</v>
      </c>
      <c r="O158" s="118">
        <v>2.99</v>
      </c>
      <c r="P158" s="119">
        <v>3.5</v>
      </c>
      <c r="Q158" s="119">
        <v>4.2</v>
      </c>
      <c r="R158" s="118">
        <v>4.6</v>
      </c>
      <c r="S158" s="8"/>
      <c r="T158" s="19"/>
    </row>
    <row r="159" spans="12:20" ht="12.75">
      <c r="L159" s="117">
        <v>42466</v>
      </c>
      <c r="M159" s="118">
        <v>1.78</v>
      </c>
      <c r="N159" s="119">
        <v>2.42</v>
      </c>
      <c r="O159" s="118">
        <v>3.01</v>
      </c>
      <c r="P159" s="119">
        <v>3.52</v>
      </c>
      <c r="Q159" s="119">
        <v>4.21</v>
      </c>
      <c r="R159" s="118">
        <v>4.63</v>
      </c>
      <c r="S159" s="8"/>
      <c r="T159" s="19"/>
    </row>
    <row r="160" spans="12:20" ht="12.75">
      <c r="L160" s="117">
        <v>42467</v>
      </c>
      <c r="M160" s="118">
        <v>1.75</v>
      </c>
      <c r="N160" s="119">
        <v>2.37</v>
      </c>
      <c r="O160" s="118">
        <v>2.95</v>
      </c>
      <c r="P160" s="119">
        <v>3.45</v>
      </c>
      <c r="Q160" s="119">
        <v>4.14</v>
      </c>
      <c r="R160" s="118">
        <v>4.57</v>
      </c>
      <c r="S160" s="8"/>
      <c r="T160" s="19"/>
    </row>
    <row r="161" spans="12:20" ht="12.75">
      <c r="L161" s="117">
        <v>42468</v>
      </c>
      <c r="M161" s="118">
        <v>1.75</v>
      </c>
      <c r="N161" s="119">
        <v>2.38</v>
      </c>
      <c r="O161" s="118">
        <v>2.97</v>
      </c>
      <c r="P161" s="119">
        <v>3.5</v>
      </c>
      <c r="Q161" s="119">
        <v>4.19</v>
      </c>
      <c r="R161" s="118">
        <v>4.61</v>
      </c>
      <c r="S161" s="8"/>
      <c r="T161" s="19"/>
    </row>
    <row r="162" spans="12:20" ht="12.75">
      <c r="L162" s="117">
        <v>42471</v>
      </c>
      <c r="M162" s="118">
        <v>1.74</v>
      </c>
      <c r="N162" s="119">
        <v>2.37</v>
      </c>
      <c r="O162" s="118">
        <v>2.96</v>
      </c>
      <c r="P162" s="119">
        <v>3.49</v>
      </c>
      <c r="Q162" s="119">
        <v>4.18</v>
      </c>
      <c r="R162" s="118">
        <v>4.61</v>
      </c>
      <c r="S162" s="8"/>
      <c r="T162" s="19"/>
    </row>
    <row r="163" spans="12:20" ht="12.75">
      <c r="L163" s="117">
        <v>42472</v>
      </c>
      <c r="M163" s="118">
        <v>1.76</v>
      </c>
      <c r="N163" s="119">
        <v>2.41</v>
      </c>
      <c r="O163" s="118">
        <v>3</v>
      </c>
      <c r="P163" s="119">
        <v>3.54</v>
      </c>
      <c r="Q163" s="119">
        <v>4.23</v>
      </c>
      <c r="R163" s="118">
        <v>4.64</v>
      </c>
      <c r="S163" s="8"/>
      <c r="T163" s="19"/>
    </row>
    <row r="164" spans="12:20" ht="12.75">
      <c r="L164" s="117">
        <v>42473</v>
      </c>
      <c r="M164" s="118">
        <v>1.76</v>
      </c>
      <c r="N164" s="119">
        <v>2.4</v>
      </c>
      <c r="O164" s="118">
        <v>2.98</v>
      </c>
      <c r="P164" s="119">
        <v>3.5</v>
      </c>
      <c r="Q164" s="119">
        <v>4.19</v>
      </c>
      <c r="R164" s="118">
        <v>4.6</v>
      </c>
      <c r="S164" s="8"/>
      <c r="T164" s="19"/>
    </row>
    <row r="165" spans="12:20" ht="12.75">
      <c r="L165" s="117">
        <v>42474</v>
      </c>
      <c r="M165" s="118">
        <v>1.76</v>
      </c>
      <c r="N165" s="119">
        <v>2.41</v>
      </c>
      <c r="O165" s="118">
        <v>2.99</v>
      </c>
      <c r="P165" s="119">
        <v>3.5</v>
      </c>
      <c r="Q165" s="119">
        <v>4.17</v>
      </c>
      <c r="R165" s="118">
        <v>4.6</v>
      </c>
      <c r="S165" s="8"/>
      <c r="T165" s="19"/>
    </row>
    <row r="166" spans="12:20" ht="12.75">
      <c r="L166" s="117">
        <v>42475</v>
      </c>
      <c r="M166" s="118">
        <v>1.73</v>
      </c>
      <c r="N166" s="119">
        <v>2.37</v>
      </c>
      <c r="O166" s="118">
        <v>2.96</v>
      </c>
      <c r="P166" s="119">
        <v>3.46</v>
      </c>
      <c r="Q166" s="119">
        <v>4.15</v>
      </c>
      <c r="R166" s="118">
        <v>4.55</v>
      </c>
      <c r="S166" s="8"/>
      <c r="T166" s="19"/>
    </row>
    <row r="167" spans="12:20" ht="12.75">
      <c r="L167" s="117">
        <v>42478</v>
      </c>
      <c r="M167" s="118">
        <v>1.73</v>
      </c>
      <c r="N167" s="119">
        <v>2.38</v>
      </c>
      <c r="O167" s="118">
        <v>2.96</v>
      </c>
      <c r="P167" s="119">
        <v>3.47</v>
      </c>
      <c r="Q167" s="119">
        <v>4.16</v>
      </c>
      <c r="R167" s="118">
        <v>4.57</v>
      </c>
      <c r="S167" s="8"/>
      <c r="T167" s="19"/>
    </row>
    <row r="168" spans="12:20" ht="12.75">
      <c r="L168" s="117">
        <v>42479</v>
      </c>
      <c r="M168" s="118">
        <v>1.73</v>
      </c>
      <c r="N168" s="119">
        <v>2.38</v>
      </c>
      <c r="O168" s="118">
        <v>2.96</v>
      </c>
      <c r="P168" s="119">
        <v>3.46</v>
      </c>
      <c r="Q168" s="119">
        <v>4.14</v>
      </c>
      <c r="R168" s="118">
        <v>4.55</v>
      </c>
      <c r="S168" s="8"/>
      <c r="T168" s="19"/>
    </row>
    <row r="169" spans="12:20" ht="12.75">
      <c r="L169" s="117">
        <v>42480</v>
      </c>
      <c r="M169" s="118">
        <v>1.76</v>
      </c>
      <c r="N169" s="119">
        <v>2.43</v>
      </c>
      <c r="O169" s="118">
        <v>3</v>
      </c>
      <c r="P169" s="119">
        <v>3.49</v>
      </c>
      <c r="Q169" s="119">
        <v>4.19</v>
      </c>
      <c r="R169" s="118">
        <v>4.59</v>
      </c>
      <c r="S169" s="8"/>
      <c r="T169" s="19"/>
    </row>
    <row r="170" spans="12:20" ht="12.75">
      <c r="L170" s="117">
        <v>42481</v>
      </c>
      <c r="M170" s="118">
        <v>1.76</v>
      </c>
      <c r="N170" s="119">
        <v>2.42</v>
      </c>
      <c r="O170" s="118">
        <v>2.99</v>
      </c>
      <c r="P170" s="119">
        <v>3.47</v>
      </c>
      <c r="Q170" s="119">
        <v>4.18</v>
      </c>
      <c r="R170" s="118">
        <v>4.58</v>
      </c>
      <c r="S170" s="8"/>
      <c r="T170" s="19"/>
    </row>
    <row r="171" spans="12:20" ht="12.75">
      <c r="L171" s="117">
        <v>42482</v>
      </c>
      <c r="M171" s="118">
        <v>1.76</v>
      </c>
      <c r="N171" s="119">
        <v>2.43</v>
      </c>
      <c r="O171" s="118">
        <v>2.99</v>
      </c>
      <c r="P171" s="119">
        <v>3.48</v>
      </c>
      <c r="Q171" s="119">
        <v>4.19</v>
      </c>
      <c r="R171" s="118">
        <v>4.58</v>
      </c>
      <c r="S171" s="8"/>
      <c r="T171" s="19"/>
    </row>
    <row r="172" spans="12:20" ht="12.75">
      <c r="L172" s="117">
        <v>42485</v>
      </c>
      <c r="M172" s="118">
        <v>1.76</v>
      </c>
      <c r="N172" s="119">
        <v>2.43</v>
      </c>
      <c r="O172" s="118">
        <v>3</v>
      </c>
      <c r="P172" s="119">
        <v>3.49</v>
      </c>
      <c r="Q172" s="119">
        <v>4.2</v>
      </c>
      <c r="R172" s="118">
        <v>4.59</v>
      </c>
      <c r="S172" s="8"/>
      <c r="T172" s="19"/>
    </row>
    <row r="173" spans="12:20" ht="12.75">
      <c r="L173" s="18"/>
      <c r="M173" s="8"/>
      <c r="N173" s="8"/>
      <c r="O173" s="8"/>
      <c r="P173" s="8"/>
      <c r="Q173" s="8"/>
      <c r="R173" s="8"/>
      <c r="S173" s="8"/>
      <c r="T173" s="19"/>
    </row>
    <row r="174" spans="12:20" ht="12.75">
      <c r="L174" s="18"/>
      <c r="M174" s="8"/>
      <c r="N174" s="8"/>
      <c r="O174" s="8"/>
      <c r="P174" s="8"/>
      <c r="Q174" s="8"/>
      <c r="R174" s="8"/>
      <c r="S174" s="8"/>
      <c r="T174" s="19"/>
    </row>
    <row r="175" spans="12:20" ht="12.75">
      <c r="L175" s="18"/>
      <c r="M175" s="8"/>
      <c r="N175" s="8"/>
      <c r="O175" s="8"/>
      <c r="P175" s="8"/>
      <c r="Q175" s="8"/>
      <c r="R175" s="8"/>
      <c r="S175" s="8"/>
      <c r="T175" s="19"/>
    </row>
    <row r="176" spans="12:20" ht="13.5" thickBot="1">
      <c r="L176" s="38"/>
      <c r="M176" s="54"/>
      <c r="N176" s="54"/>
      <c r="O176" s="54"/>
      <c r="P176" s="54"/>
      <c r="Q176" s="54"/>
      <c r="R176" s="54"/>
      <c r="S176" s="54"/>
      <c r="T176" s="63"/>
    </row>
  </sheetData>
  <sheetProtection/>
  <hyperlinks>
    <hyperlink ref="M25" r:id="rId1" display="BAMLC1A0C13YEY"/>
    <hyperlink ref="N25" r:id="rId2" display="BAMLC2A0C35YEY"/>
    <hyperlink ref="O25" r:id="rId3" display="BAMLC3A0C57YEY"/>
    <hyperlink ref="P25" r:id="rId4" display="BAMLC4A0C710YEY"/>
    <hyperlink ref="Q25" r:id="rId5" display="BAMLC7A0C1015YEY"/>
    <hyperlink ref="R25" r:id="rId6" display="BAMLC8A0C15PYEY"/>
    <hyperlink ref="N4" r:id="rId7" display="(Source:  AAA Letter of July 15, 2016)"/>
  </hyperlinks>
  <printOptions/>
  <pageMargins left="0.7" right="0.7" top="0.75" bottom="0.75" header="0.3" footer="0.3"/>
  <pageSetup horizontalDpi="600" verticalDpi="600" orientation="portrait" r:id="rId10"/>
  <legacy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Conrad, Chris</dc:creator>
  <cp:keywords/>
  <dc:description/>
  <cp:lastModifiedBy>Doug Abrahms</cp:lastModifiedBy>
  <cp:lastPrinted>2015-09-18T15:53:41Z</cp:lastPrinted>
  <dcterms:created xsi:type="dcterms:W3CDTF">2015-06-25T16:31:58Z</dcterms:created>
  <dcterms:modified xsi:type="dcterms:W3CDTF">2016-09-21T18:45:00Z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